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R:\COMPRAS\ARQUIVOS DE EDITAIS 2025\Pregão Eletronico\PE 83-2025 - Reforma Emeb Eva Rosa PA 3198-2025\Elaboração\"/>
    </mc:Choice>
  </mc:AlternateContent>
  <xr:revisionPtr revIDLastSave="0" documentId="13_ncr:1_{93A53460-8896-4450-B81D-871235B37F8C}" xr6:coauthVersionLast="47" xr6:coauthVersionMax="47" xr10:uidLastSave="{00000000-0000-0000-0000-000000000000}"/>
  <bookViews>
    <workbookView xWindow="-120" yWindow="-120" windowWidth="20730" windowHeight="11160" tabRatio="773" firstSheet="1" activeTab="1" xr2:uid="{00000000-000D-0000-FFFF-FFFF00000000}"/>
  </bookViews>
  <sheets>
    <sheet name="EMEB EVA ROSA" sheetId="7" state="hidden" r:id="rId1"/>
    <sheet name="EMEB EVA ROSA." sheetId="11" r:id="rId2"/>
  </sheets>
  <definedNames>
    <definedName name="_xlnm.Print_Area" localSheetId="0">'EMEB EVA ROSA'!$A$1:$R$248</definedName>
    <definedName name="_xlnm.Print_Titles" localSheetId="0">'EMEB EVA ROSA'!$1:$10</definedName>
    <definedName name="_xlnm.Print_Titles" localSheetId="1">'EMEB EVA ROSA.'!$1:$5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3" i="11" l="1"/>
  <c r="N39" i="11"/>
  <c r="N241" i="11" l="1"/>
  <c r="O241" i="11" s="1"/>
  <c r="P239" i="11" s="1"/>
  <c r="N237" i="11"/>
  <c r="O237" i="11" s="1"/>
  <c r="N236" i="11"/>
  <c r="O236" i="11" s="1"/>
  <c r="N235" i="11"/>
  <c r="O235" i="11" s="1"/>
  <c r="N234" i="11"/>
  <c r="O234" i="11" s="1"/>
  <c r="O233" i="11"/>
  <c r="P232" i="11" s="1"/>
  <c r="N233" i="11"/>
  <c r="N230" i="11"/>
  <c r="O230" i="11" s="1"/>
  <c r="N229" i="11"/>
  <c r="O229" i="11" s="1"/>
  <c r="N228" i="11"/>
  <c r="O228" i="11" s="1"/>
  <c r="N227" i="11"/>
  <c r="O227" i="11" s="1"/>
  <c r="N226" i="11"/>
  <c r="O226" i="11" s="1"/>
  <c r="N225" i="11"/>
  <c r="O225" i="11" s="1"/>
  <c r="N224" i="11"/>
  <c r="O224" i="11" s="1"/>
  <c r="N223" i="11"/>
  <c r="O223" i="11" s="1"/>
  <c r="N222" i="11"/>
  <c r="O222" i="11" s="1"/>
  <c r="N221" i="11"/>
  <c r="O221" i="11" s="1"/>
  <c r="N220" i="11"/>
  <c r="O220" i="11" s="1"/>
  <c r="N219" i="11"/>
  <c r="O219" i="11" s="1"/>
  <c r="N217" i="11"/>
  <c r="O217" i="11" s="1"/>
  <c r="N216" i="11"/>
  <c r="O216" i="11" s="1"/>
  <c r="N214" i="11"/>
  <c r="O214" i="11" s="1"/>
  <c r="N213" i="11"/>
  <c r="O213" i="11" s="1"/>
  <c r="N211" i="11"/>
  <c r="O211" i="11" s="1"/>
  <c r="N210" i="11"/>
  <c r="O210" i="11" s="1"/>
  <c r="N209" i="11"/>
  <c r="O209" i="11" s="1"/>
  <c r="N208" i="11"/>
  <c r="O208" i="11" s="1"/>
  <c r="N206" i="11"/>
  <c r="O206" i="11" s="1"/>
  <c r="N205" i="11"/>
  <c r="O205" i="11" s="1"/>
  <c r="N204" i="11"/>
  <c r="O204" i="11" s="1"/>
  <c r="N203" i="11"/>
  <c r="O203" i="11" s="1"/>
  <c r="N202" i="11"/>
  <c r="O202" i="11" s="1"/>
  <c r="N200" i="11"/>
  <c r="O200" i="11" s="1"/>
  <c r="N199" i="11"/>
  <c r="O199" i="11" s="1"/>
  <c r="N198" i="11"/>
  <c r="O198" i="11" s="1"/>
  <c r="N197" i="11"/>
  <c r="O197" i="11" s="1"/>
  <c r="N196" i="11"/>
  <c r="O196" i="11" s="1"/>
  <c r="N195" i="11"/>
  <c r="O195" i="11" s="1"/>
  <c r="N194" i="11"/>
  <c r="O194" i="11" s="1"/>
  <c r="N192" i="11"/>
  <c r="O192" i="11" s="1"/>
  <c r="N191" i="11"/>
  <c r="O191" i="11" s="1"/>
  <c r="N190" i="11"/>
  <c r="O190" i="11" s="1"/>
  <c r="N189" i="11"/>
  <c r="O189" i="11" s="1"/>
  <c r="N188" i="11"/>
  <c r="O188" i="11" s="1"/>
  <c r="N186" i="11"/>
  <c r="O186" i="11" s="1"/>
  <c r="N185" i="11"/>
  <c r="O185" i="11" s="1"/>
  <c r="N184" i="11"/>
  <c r="O184" i="11" s="1"/>
  <c r="N183" i="11"/>
  <c r="O183" i="11" s="1"/>
  <c r="N182" i="11"/>
  <c r="O182" i="11" s="1"/>
  <c r="N181" i="11"/>
  <c r="O181" i="11" s="1"/>
  <c r="N180" i="11"/>
  <c r="O180" i="11" s="1"/>
  <c r="N179" i="11"/>
  <c r="O179" i="11" s="1"/>
  <c r="N178" i="11"/>
  <c r="O178" i="11" s="1"/>
  <c r="N177" i="11"/>
  <c r="O177" i="11" s="1"/>
  <c r="N176" i="11"/>
  <c r="O176" i="11" s="1"/>
  <c r="N171" i="11"/>
  <c r="O171" i="11" s="1"/>
  <c r="N170" i="11"/>
  <c r="O170" i="11" s="1"/>
  <c r="N169" i="11"/>
  <c r="O169" i="11" s="1"/>
  <c r="N168" i="11"/>
  <c r="O168" i="11" s="1"/>
  <c r="N167" i="11"/>
  <c r="O167" i="11" s="1"/>
  <c r="N166" i="11"/>
  <c r="O166" i="11" s="1"/>
  <c r="N165" i="11"/>
  <c r="O165" i="11" s="1"/>
  <c r="N164" i="11"/>
  <c r="O164" i="11" s="1"/>
  <c r="N163" i="11"/>
  <c r="O163" i="11" s="1"/>
  <c r="N162" i="11"/>
  <c r="O162" i="11" s="1"/>
  <c r="N161" i="11"/>
  <c r="O161" i="11" s="1"/>
  <c r="N160" i="11"/>
  <c r="O160" i="11" s="1"/>
  <c r="N158" i="11"/>
  <c r="O158" i="11" s="1"/>
  <c r="N157" i="11"/>
  <c r="O157" i="11" s="1"/>
  <c r="N155" i="11"/>
  <c r="O155" i="11" s="1"/>
  <c r="N154" i="11"/>
  <c r="O154" i="11" s="1"/>
  <c r="N153" i="11"/>
  <c r="O153" i="11" s="1"/>
  <c r="N152" i="11"/>
  <c r="O152" i="11" s="1"/>
  <c r="N150" i="11"/>
  <c r="O150" i="11" s="1"/>
  <c r="N149" i="11"/>
  <c r="O149" i="11" s="1"/>
  <c r="N148" i="11"/>
  <c r="O148" i="11" s="1"/>
  <c r="N147" i="11"/>
  <c r="O147" i="11" s="1"/>
  <c r="N146" i="11"/>
  <c r="O146" i="11" s="1"/>
  <c r="N145" i="11"/>
  <c r="O145" i="11" s="1"/>
  <c r="N144" i="11"/>
  <c r="O144" i="11" s="1"/>
  <c r="N143" i="11"/>
  <c r="O143" i="11" s="1"/>
  <c r="N141" i="11"/>
  <c r="O141" i="11" s="1"/>
  <c r="N140" i="11"/>
  <c r="O140" i="11" s="1"/>
  <c r="N139" i="11"/>
  <c r="O139" i="11" s="1"/>
  <c r="N138" i="11"/>
  <c r="O138" i="11" s="1"/>
  <c r="N137" i="11"/>
  <c r="O137" i="11" s="1"/>
  <c r="N135" i="11"/>
  <c r="O135" i="11" s="1"/>
  <c r="N134" i="11"/>
  <c r="O134" i="11" s="1"/>
  <c r="N133" i="11"/>
  <c r="O133" i="11" s="1"/>
  <c r="N132" i="11"/>
  <c r="O132" i="11" s="1"/>
  <c r="N131" i="11"/>
  <c r="O131" i="11" s="1"/>
  <c r="N126" i="11"/>
  <c r="O126" i="11" s="1"/>
  <c r="P124" i="11" s="1"/>
  <c r="N122" i="11"/>
  <c r="O122" i="11" s="1"/>
  <c r="N121" i="11"/>
  <c r="O121" i="11" s="1"/>
  <c r="N120" i="11"/>
  <c r="O120" i="11" s="1"/>
  <c r="N119" i="11"/>
  <c r="O119" i="11" s="1"/>
  <c r="N118" i="11"/>
  <c r="O118" i="11" s="1"/>
  <c r="N117" i="11"/>
  <c r="O117" i="11" s="1"/>
  <c r="N116" i="11"/>
  <c r="O116" i="11" s="1"/>
  <c r="N115" i="11"/>
  <c r="O115" i="11" s="1"/>
  <c r="N113" i="11"/>
  <c r="O113" i="11" s="1"/>
  <c r="N112" i="11"/>
  <c r="O112" i="11" s="1"/>
  <c r="N111" i="11"/>
  <c r="O111" i="11" s="1"/>
  <c r="N110" i="11"/>
  <c r="O110" i="11" s="1"/>
  <c r="N109" i="11"/>
  <c r="O109" i="11" s="1"/>
  <c r="N108" i="11"/>
  <c r="O108" i="11" s="1"/>
  <c r="N107" i="11"/>
  <c r="O107" i="11" s="1"/>
  <c r="N106" i="11"/>
  <c r="O106" i="11" s="1"/>
  <c r="N105" i="11"/>
  <c r="O105" i="11" s="1"/>
  <c r="N104" i="11"/>
  <c r="O104" i="11" s="1"/>
  <c r="N102" i="11"/>
  <c r="O102" i="11" s="1"/>
  <c r="N101" i="11"/>
  <c r="O101" i="11" s="1"/>
  <c r="N100" i="11"/>
  <c r="O100" i="11" s="1"/>
  <c r="N99" i="11"/>
  <c r="O99" i="11" s="1"/>
  <c r="N98" i="11"/>
  <c r="O98" i="11" s="1"/>
  <c r="N97" i="11"/>
  <c r="O97" i="11" s="1"/>
  <c r="N96" i="11"/>
  <c r="O96" i="11" s="1"/>
  <c r="N95" i="11"/>
  <c r="O95" i="11" s="1"/>
  <c r="N93" i="11"/>
  <c r="O93" i="11" s="1"/>
  <c r="N92" i="11"/>
  <c r="O92" i="11" s="1"/>
  <c r="N90" i="11"/>
  <c r="O90" i="11" s="1"/>
  <c r="N89" i="11"/>
  <c r="O89" i="11" s="1"/>
  <c r="N88" i="11"/>
  <c r="O88" i="11" s="1"/>
  <c r="N87" i="11"/>
  <c r="O87" i="11" s="1"/>
  <c r="N86" i="11"/>
  <c r="O86" i="11" s="1"/>
  <c r="N85" i="11"/>
  <c r="O85" i="11" s="1"/>
  <c r="N84" i="11"/>
  <c r="O84" i="11" s="1"/>
  <c r="N83" i="11"/>
  <c r="O83" i="11" s="1"/>
  <c r="N82" i="11"/>
  <c r="O82" i="11" s="1"/>
  <c r="N81" i="11"/>
  <c r="O81" i="11" s="1"/>
  <c r="N76" i="11"/>
  <c r="O76" i="11" s="1"/>
  <c r="N74" i="11"/>
  <c r="O74" i="11" s="1"/>
  <c r="N73" i="11"/>
  <c r="O73" i="11" s="1"/>
  <c r="N72" i="11"/>
  <c r="O72" i="11" s="1"/>
  <c r="N71" i="11"/>
  <c r="O71" i="11" s="1"/>
  <c r="N70" i="11"/>
  <c r="O70" i="11" s="1"/>
  <c r="N69" i="11"/>
  <c r="O69" i="11" s="1"/>
  <c r="N68" i="11"/>
  <c r="O68" i="11" s="1"/>
  <c r="N67" i="11"/>
  <c r="O67" i="11" s="1"/>
  <c r="N66" i="11"/>
  <c r="O66" i="11" s="1"/>
  <c r="N65" i="11"/>
  <c r="O65" i="11" s="1"/>
  <c r="N60" i="11"/>
  <c r="O60" i="11" s="1"/>
  <c r="N59" i="11"/>
  <c r="O59" i="11" s="1"/>
  <c r="N56" i="11"/>
  <c r="O56" i="11" s="1"/>
  <c r="N55" i="11"/>
  <c r="O55" i="11" s="1"/>
  <c r="N54" i="11"/>
  <c r="O54" i="11" s="1"/>
  <c r="O53" i="11"/>
  <c r="N50" i="11"/>
  <c r="O50" i="11" s="1"/>
  <c r="N48" i="11"/>
  <c r="O48" i="11" s="1"/>
  <c r="N47" i="11"/>
  <c r="O47" i="11" s="1"/>
  <c r="N46" i="11"/>
  <c r="O46" i="11" s="1"/>
  <c r="N41" i="11"/>
  <c r="O41" i="11" s="1"/>
  <c r="N40" i="11"/>
  <c r="O40" i="11" s="1"/>
  <c r="O39" i="11"/>
  <c r="N38" i="11"/>
  <c r="O38" i="11" s="1"/>
  <c r="N37" i="11"/>
  <c r="O37" i="11" s="1"/>
  <c r="N36" i="11"/>
  <c r="O36" i="11" s="1"/>
  <c r="N35" i="11"/>
  <c r="O35" i="11" s="1"/>
  <c r="N32" i="11"/>
  <c r="O32" i="11" s="1"/>
  <c r="N31" i="11"/>
  <c r="O31" i="11" s="1"/>
  <c r="N30" i="11"/>
  <c r="O30" i="11" s="1"/>
  <c r="N29" i="11"/>
  <c r="O29" i="11" s="1"/>
  <c r="N28" i="11"/>
  <c r="O28" i="11" s="1"/>
  <c r="N27" i="11"/>
  <c r="O27" i="11" s="1"/>
  <c r="N26" i="11"/>
  <c r="O26" i="11" s="1"/>
  <c r="N25" i="11"/>
  <c r="O25" i="11" s="1"/>
  <c r="N24" i="11"/>
  <c r="O24" i="11" s="1"/>
  <c r="N22" i="11"/>
  <c r="O22" i="11" s="1"/>
  <c r="N21" i="11"/>
  <c r="O21" i="11" s="1"/>
  <c r="N20" i="11"/>
  <c r="O20" i="11" s="1"/>
  <c r="N19" i="11"/>
  <c r="O19" i="11" s="1"/>
  <c r="N18" i="11"/>
  <c r="O18" i="11" s="1"/>
  <c r="N17" i="11"/>
  <c r="O17" i="11" s="1"/>
  <c r="N16" i="11"/>
  <c r="O16" i="11" s="1"/>
  <c r="N15" i="11"/>
  <c r="O15" i="11" s="1"/>
  <c r="N14" i="11"/>
  <c r="O14" i="11" s="1"/>
  <c r="N13" i="11"/>
  <c r="O13" i="11" s="1"/>
  <c r="N12" i="11"/>
  <c r="O12" i="11" s="1"/>
  <c r="N11" i="11"/>
  <c r="O11" i="11" s="1"/>
  <c r="N221" i="7"/>
  <c r="N218" i="7"/>
  <c r="O218" i="7" s="1"/>
  <c r="N213" i="7"/>
  <c r="O213" i="7" s="1"/>
  <c r="N207" i="7"/>
  <c r="O207" i="7" s="1"/>
  <c r="N208" i="7"/>
  <c r="N209" i="7"/>
  <c r="N210" i="7"/>
  <c r="N211" i="7"/>
  <c r="N203" i="7"/>
  <c r="N183" i="7"/>
  <c r="O183" i="7" s="1"/>
  <c r="N175" i="7"/>
  <c r="N163" i="7"/>
  <c r="N166" i="7"/>
  <c r="O163" i="7"/>
  <c r="N162" i="7"/>
  <c r="N137" i="7"/>
  <c r="N138" i="7"/>
  <c r="N139" i="7"/>
  <c r="N140" i="7"/>
  <c r="N136" i="7"/>
  <c r="N111" i="7"/>
  <c r="N97" i="7"/>
  <c r="N81" i="7"/>
  <c r="N78" i="7"/>
  <c r="O78" i="7" s="1"/>
  <c r="N71" i="7"/>
  <c r="N65" i="7"/>
  <c r="N155" i="7"/>
  <c r="O155" i="7" s="1"/>
  <c r="N235" i="7"/>
  <c r="O235" i="7" s="1"/>
  <c r="P173" i="11" l="1"/>
  <c r="P128" i="11"/>
  <c r="P43" i="11"/>
  <c r="P52" i="11"/>
  <c r="P34" i="11"/>
  <c r="P78" i="11"/>
  <c r="P62" i="11"/>
  <c r="P7" i="11"/>
  <c r="P58" i="11"/>
  <c r="N224" i="7"/>
  <c r="O224" i="7" s="1"/>
  <c r="N225" i="7"/>
  <c r="O225" i="7" s="1"/>
  <c r="N226" i="7"/>
  <c r="O226" i="7" s="1"/>
  <c r="N227" i="7"/>
  <c r="O227" i="7" s="1"/>
  <c r="N228" i="7"/>
  <c r="O228" i="7" s="1"/>
  <c r="N229" i="7"/>
  <c r="O229" i="7" s="1"/>
  <c r="N230" i="7"/>
  <c r="O230" i="7" s="1"/>
  <c r="N231" i="7"/>
  <c r="O231" i="7" s="1"/>
  <c r="N232" i="7"/>
  <c r="O232" i="7" s="1"/>
  <c r="N233" i="7"/>
  <c r="O233" i="7" s="1"/>
  <c r="N234" i="7"/>
  <c r="O234" i="7" s="1"/>
  <c r="N222" i="7"/>
  <c r="O222" i="7" s="1"/>
  <c r="O221" i="7"/>
  <c r="N219" i="7"/>
  <c r="O219" i="7" s="1"/>
  <c r="N214" i="7"/>
  <c r="O214" i="7" s="1"/>
  <c r="N215" i="7"/>
  <c r="O215" i="7" s="1"/>
  <c r="N216" i="7"/>
  <c r="O216" i="7" s="1"/>
  <c r="O208" i="7"/>
  <c r="O209" i="7"/>
  <c r="O210" i="7"/>
  <c r="O211" i="7"/>
  <c r="N200" i="7"/>
  <c r="O200" i="7" s="1"/>
  <c r="N201" i="7"/>
  <c r="O201" i="7" s="1"/>
  <c r="N202" i="7"/>
  <c r="O202" i="7" s="1"/>
  <c r="O203" i="7"/>
  <c r="N204" i="7"/>
  <c r="O204" i="7" s="1"/>
  <c r="N205" i="7"/>
  <c r="O205" i="7" s="1"/>
  <c r="N199" i="7"/>
  <c r="O199" i="7" s="1"/>
  <c r="N194" i="7"/>
  <c r="O194" i="7" s="1"/>
  <c r="N195" i="7"/>
  <c r="O195" i="7" s="1"/>
  <c r="N196" i="7"/>
  <c r="O196" i="7" s="1"/>
  <c r="N197" i="7"/>
  <c r="O197" i="7" s="1"/>
  <c r="N193" i="7"/>
  <c r="O193" i="7" s="1"/>
  <c r="N182" i="7"/>
  <c r="O182" i="7" s="1"/>
  <c r="N184" i="7"/>
  <c r="O184" i="7" s="1"/>
  <c r="N185" i="7"/>
  <c r="O185" i="7" s="1"/>
  <c r="N186" i="7"/>
  <c r="O186" i="7" s="1"/>
  <c r="N187" i="7"/>
  <c r="O187" i="7" s="1"/>
  <c r="N188" i="7"/>
  <c r="O188" i="7" s="1"/>
  <c r="N189" i="7"/>
  <c r="O189" i="7" s="1"/>
  <c r="N190" i="7"/>
  <c r="O190" i="7" s="1"/>
  <c r="N191" i="7"/>
  <c r="O191" i="7" s="1"/>
  <c r="N181" i="7"/>
  <c r="O181" i="7" s="1"/>
  <c r="N176" i="7"/>
  <c r="O176" i="7" s="1"/>
  <c r="N149" i="7"/>
  <c r="N150" i="7"/>
  <c r="N151" i="7"/>
  <c r="N152" i="7"/>
  <c r="N153" i="7"/>
  <c r="N154" i="7"/>
  <c r="N148" i="7"/>
  <c r="P178" i="7" l="1"/>
  <c r="P243" i="11"/>
  <c r="N165" i="7"/>
  <c r="O165" i="7" s="1"/>
  <c r="O166" i="7"/>
  <c r="N167" i="7"/>
  <c r="O167" i="7" s="1"/>
  <c r="N168" i="7"/>
  <c r="O168" i="7" s="1"/>
  <c r="N169" i="7"/>
  <c r="O169" i="7" s="1"/>
  <c r="N170" i="7"/>
  <c r="O170" i="7" s="1"/>
  <c r="N171" i="7"/>
  <c r="O171" i="7" s="1"/>
  <c r="N172" i="7"/>
  <c r="O172" i="7" s="1"/>
  <c r="N173" i="7"/>
  <c r="O173" i="7" s="1"/>
  <c r="N174" i="7"/>
  <c r="O174" i="7" s="1"/>
  <c r="O175" i="7"/>
  <c r="O162" i="7"/>
  <c r="N158" i="7"/>
  <c r="O158" i="7" s="1"/>
  <c r="N159" i="7"/>
  <c r="O159" i="7" s="1"/>
  <c r="N160" i="7"/>
  <c r="O160" i="7" s="1"/>
  <c r="N157" i="7"/>
  <c r="O157" i="7" s="1"/>
  <c r="O152" i="7"/>
  <c r="O149" i="7"/>
  <c r="O150" i="7"/>
  <c r="O151" i="7"/>
  <c r="O153" i="7"/>
  <c r="O154" i="7"/>
  <c r="O148" i="7"/>
  <c r="N143" i="7"/>
  <c r="O143" i="7" s="1"/>
  <c r="N144" i="7"/>
  <c r="O144" i="7" s="1"/>
  <c r="N145" i="7"/>
  <c r="O145" i="7" s="1"/>
  <c r="N146" i="7"/>
  <c r="O146" i="7" s="1"/>
  <c r="N142" i="7"/>
  <c r="O142" i="7" s="1"/>
  <c r="O137" i="7"/>
  <c r="O138" i="7"/>
  <c r="O139" i="7"/>
  <c r="O140" i="7"/>
  <c r="O136" i="7"/>
  <c r="N116" i="7"/>
  <c r="O116" i="7" s="1"/>
  <c r="N117" i="7"/>
  <c r="O117" i="7" s="1"/>
  <c r="N118" i="7"/>
  <c r="O118" i="7" s="1"/>
  <c r="N112" i="7"/>
  <c r="O112" i="7" s="1"/>
  <c r="N113" i="7"/>
  <c r="O113" i="7" s="1"/>
  <c r="N114" i="7"/>
  <c r="O114" i="7" s="1"/>
  <c r="N115" i="7"/>
  <c r="O115" i="7" s="1"/>
  <c r="N103" i="7"/>
  <c r="O103" i="7" s="1"/>
  <c r="N104" i="7"/>
  <c r="O104" i="7" s="1"/>
  <c r="N105" i="7"/>
  <c r="O105" i="7" s="1"/>
  <c r="N106" i="7"/>
  <c r="O106" i="7" s="1"/>
  <c r="N107" i="7"/>
  <c r="O107" i="7" s="1"/>
  <c r="N101" i="7"/>
  <c r="O101" i="7" s="1"/>
  <c r="N102" i="7"/>
  <c r="O102" i="7" s="1"/>
  <c r="N100" i="7"/>
  <c r="O100" i="7" s="1"/>
  <c r="P133" i="7" l="1"/>
  <c r="N121" i="7" l="1"/>
  <c r="O121" i="7" s="1"/>
  <c r="N122" i="7"/>
  <c r="O122" i="7" s="1"/>
  <c r="N93" i="7"/>
  <c r="O93" i="7" s="1"/>
  <c r="N94" i="7"/>
  <c r="O94" i="7" s="1"/>
  <c r="N89" i="7"/>
  <c r="O89" i="7" s="1"/>
  <c r="N90" i="7"/>
  <c r="O90" i="7" s="1"/>
  <c r="N91" i="7"/>
  <c r="O91" i="7" s="1"/>
  <c r="N92" i="7"/>
  <c r="O92" i="7" s="1"/>
  <c r="N95" i="7"/>
  <c r="O95" i="7" s="1"/>
  <c r="N87" i="7"/>
  <c r="O87" i="7" s="1"/>
  <c r="N88" i="7"/>
  <c r="O88" i="7" s="1"/>
  <c r="N86" i="7"/>
  <c r="O86" i="7" s="1"/>
  <c r="N75" i="7" l="1"/>
  <c r="O75" i="7" s="1"/>
  <c r="N76" i="7"/>
  <c r="O76" i="7" s="1"/>
  <c r="N77" i="7"/>
  <c r="O77" i="7" s="1"/>
  <c r="N79" i="7"/>
  <c r="O79" i="7" s="1"/>
  <c r="N72" i="7" l="1"/>
  <c r="O72" i="7" s="1"/>
  <c r="N37" i="7" l="1"/>
  <c r="O37" i="7" s="1"/>
  <c r="N32" i="7"/>
  <c r="O32" i="7" s="1"/>
  <c r="N33" i="7"/>
  <c r="O33" i="7" s="1"/>
  <c r="N34" i="7"/>
  <c r="O34" i="7" s="1"/>
  <c r="N35" i="7"/>
  <c r="O35" i="7" s="1"/>
  <c r="N36" i="7"/>
  <c r="O36" i="7" s="1"/>
  <c r="N20" i="7" l="1"/>
  <c r="O20" i="7" s="1"/>
  <c r="N21" i="7"/>
  <c r="O21" i="7" s="1"/>
  <c r="N22" i="7"/>
  <c r="O22" i="7" s="1"/>
  <c r="N23" i="7"/>
  <c r="O23" i="7" s="1"/>
  <c r="N24" i="7"/>
  <c r="O24" i="7" s="1"/>
  <c r="N25" i="7"/>
  <c r="O25" i="7" s="1"/>
  <c r="N26" i="7"/>
  <c r="O26" i="7" s="1"/>
  <c r="N27" i="7"/>
  <c r="O27" i="7" s="1"/>
  <c r="N131" i="7" l="1"/>
  <c r="O131" i="7" s="1"/>
  <c r="P129" i="7" s="1"/>
  <c r="N55" i="7"/>
  <c r="O55" i="7" s="1"/>
  <c r="N110" i="7" l="1"/>
  <c r="O110" i="7" s="1"/>
  <c r="N241" i="7" l="1"/>
  <c r="O241" i="7"/>
  <c r="N242" i="7"/>
  <c r="O242" i="7" s="1"/>
  <c r="N59" i="7"/>
  <c r="N127" i="7"/>
  <c r="O127" i="7" s="1"/>
  <c r="N126" i="7"/>
  <c r="O126" i="7" s="1"/>
  <c r="N125" i="7"/>
  <c r="O125" i="7" s="1"/>
  <c r="N124" i="7"/>
  <c r="O124" i="7" s="1"/>
  <c r="N123" i="7"/>
  <c r="O123" i="7" s="1"/>
  <c r="N120" i="7"/>
  <c r="O120" i="7" s="1"/>
  <c r="O111" i="7"/>
  <c r="N109" i="7"/>
  <c r="O109" i="7" s="1"/>
  <c r="N98" i="7"/>
  <c r="O98" i="7" s="1"/>
  <c r="O97" i="7"/>
  <c r="P83" i="7" l="1"/>
  <c r="O71" i="7"/>
  <c r="N70" i="7"/>
  <c r="O70" i="7" s="1"/>
  <c r="N73" i="7" l="1"/>
  <c r="O73" i="7" s="1"/>
  <c r="N74" i="7"/>
  <c r="O74" i="7" s="1"/>
  <c r="N239" i="7" l="1"/>
  <c r="O239" i="7" s="1"/>
  <c r="N240" i="7"/>
  <c r="O240" i="7" s="1"/>
  <c r="N238" i="7"/>
  <c r="O238" i="7" s="1"/>
  <c r="P237" i="7" l="1"/>
  <c r="N30" i="7"/>
  <c r="O30" i="7" s="1"/>
  <c r="N31" i="7"/>
  <c r="O31" i="7" s="1"/>
  <c r="N29" i="7"/>
  <c r="O29" i="7" s="1"/>
  <c r="N42" i="7"/>
  <c r="O42" i="7" s="1"/>
  <c r="N43" i="7"/>
  <c r="O43" i="7" s="1"/>
  <c r="N44" i="7"/>
  <c r="O44" i="7" s="1"/>
  <c r="N45" i="7"/>
  <c r="O45" i="7" s="1"/>
  <c r="N46" i="7"/>
  <c r="O46" i="7" s="1"/>
  <c r="N16" i="7" l="1"/>
  <c r="N19" i="7" l="1"/>
  <c r="O19" i="7" s="1"/>
  <c r="O59" i="7" l="1"/>
  <c r="N60" i="7"/>
  <c r="O60" i="7" s="1"/>
  <c r="N61" i="7"/>
  <c r="O61" i="7" s="1"/>
  <c r="N58" i="7" l="1"/>
  <c r="O58" i="7" s="1"/>
  <c r="P57" i="7" s="1"/>
  <c r="N53" i="7"/>
  <c r="O53" i="7" s="1"/>
  <c r="N41" i="7"/>
  <c r="O41" i="7" s="1"/>
  <c r="N51" i="7"/>
  <c r="O51" i="7" s="1"/>
  <c r="N52" i="7"/>
  <c r="O52" i="7" s="1"/>
  <c r="N40" i="7"/>
  <c r="O40" i="7" s="1"/>
  <c r="P48" i="7" l="1"/>
  <c r="P39" i="7"/>
  <c r="N246" i="7" l="1"/>
  <c r="O81" i="7" l="1"/>
  <c r="P67" i="7" s="1"/>
  <c r="O246" i="7" l="1"/>
  <c r="O65" i="7"/>
  <c r="N64" i="7"/>
  <c r="O64" i="7" s="1"/>
  <c r="P63" i="7" s="1"/>
  <c r="N18" i="7"/>
  <c r="O18" i="7" s="1"/>
  <c r="N17" i="7"/>
  <c r="O17" i="7" s="1"/>
  <c r="O16" i="7"/>
  <c r="P12" i="7" s="1"/>
  <c r="P244" i="7" l="1"/>
  <c r="P248" i="7"/>
</calcChain>
</file>

<file path=xl/sharedStrings.xml><?xml version="1.0" encoding="utf-8"?>
<sst xmlns="http://schemas.openxmlformats.org/spreadsheetml/2006/main" count="2444" uniqueCount="378">
  <si>
    <t>ITEM</t>
  </si>
  <si>
    <t>CÓDIGO</t>
  </si>
  <si>
    <t>FONTE</t>
  </si>
  <si>
    <t>DESCRIÇÃO DOS SERVIÇOS</t>
  </si>
  <si>
    <t>M2</t>
  </si>
  <si>
    <t>M3</t>
  </si>
  <si>
    <t>OBRA /
CENTRO DE CUSTO:</t>
  </si>
  <si>
    <t>ENDEREÇO:</t>
  </si>
  <si>
    <t>QTDE</t>
  </si>
  <si>
    <t>PLANILHA ORÇAMENTÁRIA E MEMÓRIA DE CÁLCULO</t>
  </si>
  <si>
    <r>
      <rPr>
        <b/>
        <sz val="11"/>
        <rFont val="Arial"/>
        <family val="2"/>
      </rPr>
      <t>UND</t>
    </r>
  </si>
  <si>
    <t>OBJETO:</t>
  </si>
  <si>
    <t>SINAPI</t>
  </si>
  <si>
    <t>VALOR UNIT.</t>
  </si>
  <si>
    <t>SIURB (E)</t>
  </si>
  <si>
    <t>1.1</t>
  </si>
  <si>
    <t>1.2</t>
  </si>
  <si>
    <t>ACABAMENTOS</t>
  </si>
  <si>
    <t>ANDAIMES METÁLICOS - FORNECIMENTO</t>
  </si>
  <si>
    <t>M3xMÊS</t>
  </si>
  <si>
    <t>ANDAIMES METÁLICOS - MONTAGEM E DESMONTAGEM</t>
  </si>
  <si>
    <t>CDHU</t>
  </si>
  <si>
    <t>3.1</t>
  </si>
  <si>
    <t>3.2</t>
  </si>
  <si>
    <t>UND.</t>
  </si>
  <si>
    <t>M</t>
  </si>
  <si>
    <t>LIMPEZA GERAL</t>
  </si>
  <si>
    <t>55.01.020</t>
  </si>
  <si>
    <t>Limpeza final da obra</t>
  </si>
  <si>
    <t>BDI:</t>
  </si>
  <si>
    <t>VALOR UNIT. C/BDI</t>
  </si>
  <si>
    <t xml:space="preserve">VALOR DO ORÇAMENTO COM BDI </t>
  </si>
  <si>
    <t>SUB TOTAL C/BDI</t>
  </si>
  <si>
    <t>TOTAL  C/BDI</t>
  </si>
  <si>
    <t>16.33.052</t>
  </si>
  <si>
    <t>Calha, rufo, afins em chapa galvanizada nº 24 - corte 0,50 m</t>
  </si>
  <si>
    <t>CJ</t>
  </si>
  <si>
    <t>TINTA BETUMINOSA - INTERIOR DE CALHAS, RUFOS E RINCÕES METÁLICOS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</si>
  <si>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</si>
  <si>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</si>
  <si>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TUBO PVC, SÉRIE R, ÁGUA PLUVIAL, DN 75 MM, FORNECIDO E INSTALADO EM CONDUTORES VERTICAIS DE ÁGUAS PLUVIAIS. AF_06/2022</t>
  </si>
  <si>
    <t>46.01.020</t>
  </si>
  <si>
    <t>Tubo de PVC rígido soldável marrom, DN= 25 mm, (3/4´), inclusive conexões</t>
  </si>
  <si>
    <t>REGISTRO DE ESFERA, PVC, ROSCÁVEL, COM VOLANTE, 3/4" - FORNECIMENTO E INSTALAÇÃO. AF_08/2021</t>
  </si>
  <si>
    <t>ELÉTRICA</t>
  </si>
  <si>
    <t>REMOÇÃO DE CABOS ELÉTRICOS, COM SEÇÃO DE ATÉ 2,5 MM², DE FORMA MANUAL, SEM REAPROVEITAMENTO. AF_09/2023</t>
  </si>
  <si>
    <t>REMOÇÃO DE CABOS ELÉTRICOS, COM SEÇÃO MAIOR QUE 2,5 MM² E MENOR QUE 10 MM², DE FORMA MANUAL, SEM REAPROVEITAMENTO. AF_09/2023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</si>
  <si>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</si>
  <si>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</si>
  <si>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LUMINÁRIA COMERCIAL DE EMBUTIR COM DIFUSOR TRANSPARENTE OU FOSCO PARA 2 LÂMPADAS TUBULARES DE LED 18/20W - COMPLETA</t>
  </si>
  <si>
    <t>2.1</t>
  </si>
  <si>
    <t>2.2</t>
  </si>
  <si>
    <t>5.1</t>
  </si>
  <si>
    <t>5.2</t>
  </si>
  <si>
    <t>7.2</t>
  </si>
  <si>
    <t>40.05.180</t>
  </si>
  <si>
    <t>Interruptor bipolar simples, 1 tecla dupla e placa</t>
  </si>
  <si>
    <t>40.05.170</t>
  </si>
  <si>
    <t>Interruptor bipolar paralelo, 1 tecla dupla e placa</t>
  </si>
  <si>
    <t>PINTURA</t>
  </si>
  <si>
    <t>COBERTURA</t>
  </si>
  <si>
    <t>VIDROS</t>
  </si>
  <si>
    <t>VIDRO LISO COMUM, TRANSPARENTE INCOLOR - ESPESSURA 4MM</t>
  </si>
  <si>
    <t>DEMOLIÇÃO DE VIDROS ENCAIXILHADOS EM GERAL, INCLUSIVE LIMPEZA DO CAIXILHO</t>
  </si>
  <si>
    <t>REGISTRO DE ESFERA, PVC, ROSCÁVEL, COM CABEÇA QUADRADA, 1/2" - FORNECIMENTO E INSTALAÇÃO. AF_08/2021</t>
  </si>
  <si>
    <t>44.20.200</t>
  </si>
  <si>
    <t>Sifão de metal cromado de 1 1/2´ x 2´</t>
  </si>
  <si>
    <t>PINTURA GERAL</t>
  </si>
  <si>
    <t>1.1.1</t>
  </si>
  <si>
    <t>1.1.2</t>
  </si>
  <si>
    <t>1.2.1</t>
  </si>
  <si>
    <t>1.2.2</t>
  </si>
  <si>
    <t>2.3</t>
  </si>
  <si>
    <t>4.1</t>
  </si>
  <si>
    <t>4.2</t>
  </si>
  <si>
    <t>4.3</t>
  </si>
  <si>
    <t>4.4</t>
  </si>
  <si>
    <t>7.1</t>
  </si>
  <si>
    <t>ÁGUA PLUVIAIS</t>
  </si>
  <si>
    <t>BANHEIROS</t>
  </si>
  <si>
    <t>1.2.3</t>
  </si>
  <si>
    <t>1.1.3</t>
  </si>
  <si>
    <t>1.1.4</t>
  </si>
  <si>
    <t>2.4</t>
  </si>
  <si>
    <t>2.5</t>
  </si>
  <si>
    <t>2.6</t>
  </si>
  <si>
    <t>2.7</t>
  </si>
  <si>
    <t>SIURB</t>
  </si>
  <si>
    <t>REMOÇÃO DE ENTULHO COM CAÇAMBA METÁLICA, INCLUSIVE CARGA MANUAL E DESCARGA EM BOTA-FORA</t>
  </si>
  <si>
    <t>APILOAMENTO DO FUNDO DE VALAS, PARA SIMPLES REGULARIZAÇÃO</t>
  </si>
  <si>
    <t>KG</t>
  </si>
  <si>
    <t>LASTRO DE BRITA</t>
  </si>
  <si>
    <t>33.02.080</t>
  </si>
  <si>
    <t>Massa corrida à base de resina acrílica</t>
  </si>
  <si>
    <t>PINTURA LÁTEX ACRÍLICA PREMIUM, APLICAÇÃO MANUAL EM PAREDES, DUAS DEMÃOS. AF_04/2023</t>
  </si>
  <si>
    <t>PISOS</t>
  </si>
  <si>
    <t>17.01.020</t>
  </si>
  <si>
    <t>Argamassa de regularização e/ou proteção</t>
  </si>
  <si>
    <t>REVESTIMENTO CERÂMICO PARA PISO COM PLACAS TIPO PORCELANATO DE DIMENSÕES 60X60 CM APLICADA EM AMBIENTES DE ÁREA MAIOR QUE 10 M². AF_02/2023_PE</t>
  </si>
  <si>
    <t>EP.06 - GRADE DE PROTEÇÃO EM FERRO REDONDO</t>
  </si>
  <si>
    <t>FDE</t>
  </si>
  <si>
    <t>16.48.002</t>
  </si>
  <si>
    <t>LIXAMENTO GROSSO OU FINO COM LIXADEIRA ELETRICA</t>
  </si>
  <si>
    <t>23.20.170</t>
  </si>
  <si>
    <t>Folha de porta lisa folheada com madeira, sob medida</t>
  </si>
  <si>
    <t>44.03.720</t>
  </si>
  <si>
    <t>Torneira de mesa para lavatório, acionamento hidromecânico com alavanca, registro integrado regulador de vazão, em latão cromado, DN= 1/2´</t>
  </si>
  <si>
    <t>13.50.002</t>
  </si>
  <si>
    <t>DEMOLIÇAO PISO GRANILITE, LADRILHO HIDRAULICO, CERAMICO, CACOS, INCLUSI\/</t>
  </si>
  <si>
    <t>TELHA ESTRUTURAL TRAPEZOIDAL EM CRFS, LARGURA ÚTIL=44CM - ESPESSURA 8MM</t>
  </si>
  <si>
    <t>ALAMBRADO</t>
  </si>
  <si>
    <t>ESMALTE SINTÉTICO - ESQUADRIAS E PEÇAS DE MARCENARIA, COM EMASSAMENTO</t>
  </si>
  <si>
    <t>ESMALTE SINTÉTICO - ESQUADRIAS E PEÇAS DE SERRALHERIA</t>
  </si>
  <si>
    <t>8.1</t>
  </si>
  <si>
    <t>TELHADO GERAL</t>
  </si>
  <si>
    <t>BIBLIOTECA</t>
  </si>
  <si>
    <t>TELHAS EM POLICARBONATO ALVEOLAR 6MM COM ESTRUTURA METÁLICA GALVANIZADA INSTALADA</t>
  </si>
  <si>
    <t>DRENAGEM</t>
  </si>
  <si>
    <t>01.23.060</t>
  </si>
  <si>
    <t xml:space="preserve">Corte de concreto deteriorado inclusive remoção dos detritos </t>
  </si>
  <si>
    <t>HP.02 - GRELHA DE FERRO PERFILADO PARA CANALETA - L=30CM</t>
  </si>
  <si>
    <t>FP.04 - ALAMBRADO EM TUBO GALVANIZADO E TELA GALVANIZADA H=2,00M</t>
  </si>
  <si>
    <t>09.80.008</t>
  </si>
  <si>
    <t>JANELA DE VENTILACAO PADRAO ELETROPAULO DE 0,40 X 0,40 X 0,15 M</t>
  </si>
  <si>
    <t>23.04.100</t>
  </si>
  <si>
    <t>Porta em laminado fenólico melamínico com acabamento liso, batente de madeira sem revestimento - 80 x 210 cm</t>
  </si>
  <si>
    <t>COBERTURA POLICARBONADO</t>
  </si>
  <si>
    <t>CORRIMÃO</t>
  </si>
  <si>
    <t>DP.04 - CORRIMÃO EM TUBO GALVANIZADO</t>
  </si>
  <si>
    <t>3.1.1</t>
  </si>
  <si>
    <t>3.1.2</t>
  </si>
  <si>
    <t>3.1.3</t>
  </si>
  <si>
    <t>3.2.1</t>
  </si>
  <si>
    <t>6.1</t>
  </si>
  <si>
    <t>6.1.1</t>
  </si>
  <si>
    <t>6.1.2</t>
  </si>
  <si>
    <t>6.1.3</t>
  </si>
  <si>
    <t>6.2</t>
  </si>
  <si>
    <t>6.2.1</t>
  </si>
  <si>
    <t>6.2.2</t>
  </si>
  <si>
    <t>7.1.1</t>
  </si>
  <si>
    <t>7.1.2</t>
  </si>
  <si>
    <t>7.1.3</t>
  </si>
  <si>
    <t>7.1.4</t>
  </si>
  <si>
    <t>9.1</t>
  </si>
  <si>
    <t>10.1</t>
  </si>
  <si>
    <t>10.2</t>
  </si>
  <si>
    <t>10.3</t>
  </si>
  <si>
    <t>10.4</t>
  </si>
  <si>
    <t>10.5</t>
  </si>
  <si>
    <t>11.1</t>
  </si>
  <si>
    <t xml:space="preserve"> EMEB EVA ROSA DE OLIVEIRA SANTOS</t>
  </si>
  <si>
    <t>REFORMA E AMPLIAÇÃO EMEB EVA ROSA DE OLIVEIRA SANTOS</t>
  </si>
  <si>
    <t>RUA COLINA, 501, JARDIM PARAÍSO - CAJAMAR</t>
  </si>
  <si>
    <t>DEMOLIÇÃO</t>
  </si>
  <si>
    <t>RETIRADA DE APARELHOS SANITÁRIOS, INCLUSIVE ACESSÓRIOS</t>
  </si>
  <si>
    <t>UND</t>
  </si>
  <si>
    <t>DEMOLIÇÃO DE PLACAS DIVISÓRIAS DE GRANILITE OU SIMILAR</t>
  </si>
  <si>
    <t>05.60.001</t>
  </si>
  <si>
    <t>RETIRADA DE FOLHAS DE PORTAS OU JANELAS</t>
  </si>
  <si>
    <t>DEMOLIÇÃO DE REVESTIMENTO CERÂMICO, DE FORMA MECANIZADA COM MARTELETE, SEM REAPROVEITAMENTO. AF_09/2023</t>
  </si>
  <si>
    <t>09.54.001</t>
  </si>
  <si>
    <t>REMOCAO DE INTERRUPTORES TOMADAS BOTOES DE CAMPAINHA E CIGARRAS</t>
  </si>
  <si>
    <t>09.54.006</t>
  </si>
  <si>
    <t>REMOCAO APARELHO ILUMINACAO,PLAFONS E PENDENTES P/LAMPADAS</t>
  </si>
  <si>
    <t>HIDRAULICA</t>
  </si>
  <si>
    <t>1.3</t>
  </si>
  <si>
    <t>18.08.032</t>
  </si>
  <si>
    <t>Revestimento em porcelanato esmaltado antiderrapante para área externa e ambiente com alto tráfego, grupo de absorção BIa, assentado com argamassa colante industrializada, rejuntado</t>
  </si>
  <si>
    <t>REVESTIMENTO CERÂMICO PARA PAREDES INTERNAS COM PLACAS TIPO ESMALTADA EXTRA DE DIMENSÕES 20X20 CM APLICADAS NA ALTURA INTEIRA DAS PAREDES.  AF_02/2023_PE</t>
  </si>
  <si>
    <t>04.03.009</t>
  </si>
  <si>
    <t>DV-07 DIVISÓRIA DE GRANILITE</t>
  </si>
  <si>
    <t>VASO SANITÁRIO SIFONADO COM CAIXA ACOPLADA LOUÇA BRANCA - PADRÃO MÉDIO, INCLUSO ENGATE FLEXÍVEL EM METAL CROMADO, 1/2  X 40CM - FORNECIMENTO E INSTALAÇÃO. AF_01/2020</t>
  </si>
  <si>
    <t>CUBA DE EMBUTIR OVAL EM LOUÇA BRANCA, 35 X 50CM OU EQUIVALENTE, INCLUSO VÁLVULA E SIFÃO TIPO GARRAFA EM METAL CROMADO - FORNECIMENTO E INSTALAÇÃO. AF_01/2020</t>
  </si>
  <si>
    <t>TUBO PVC, SÉRIE R, ÁGUA PLUVIAL, DN 150 MM, FORNECIDO E INSTALADO EM RAMAL DE ENCAMINHAMENTO. AF_06/2022</t>
  </si>
  <si>
    <t>QUADRA</t>
  </si>
  <si>
    <t>TELHA TRAPEZOIDAL EM AÇO GALVANIZADO ESPESSURA DE 0,50MM, REVESTIMENTO B, H=40MM</t>
  </si>
  <si>
    <t>RETIRADA DE ESTRUTURA MADEIRA PONTALETADA - PARA TELHA ONDULADA DE CIMENTO AMIANTO, ALUMÍNIO OU PLÁSTICO</t>
  </si>
  <si>
    <t>MONTAGEM DE ESTRUTURA METÁLICA PARA COBERTURA</t>
  </si>
  <si>
    <t>TELHA TRAPEZOIDAL DUP. AÇO GALVANIZADO ESPESSURA DE 0,5MM, REVESTIMENTO B, H=40MM, COM MIOLO POLIURETANO E=30MM</t>
  </si>
  <si>
    <t>14.10.111</t>
  </si>
  <si>
    <t>Alvenaria de bloco de concreto de vedação de 14 cm - classe C</t>
  </si>
  <si>
    <t>17.02.020</t>
  </si>
  <si>
    <t>Chapisco</t>
  </si>
  <si>
    <t>17.02.120</t>
  </si>
  <si>
    <t>Emboço comum</t>
  </si>
  <si>
    <t>17.02.220</t>
  </si>
  <si>
    <t>Reboco</t>
  </si>
  <si>
    <t>SALAS</t>
  </si>
  <si>
    <t>FUNDAÇÃO</t>
  </si>
  <si>
    <t>10.2.1</t>
  </si>
  <si>
    <t>ESCAVAÇÃO MANUAL PARA BLOCO DE COROAMENTO OU SAPATA (INCLUINDO ESCAVAÇÃO PARA COLOCAÇÃO DE FÔRMAS). AF_01/2024</t>
  </si>
  <si>
    <t>10.2.2</t>
  </si>
  <si>
    <t>ESCAVAÇÃO MANUAL PARA VIGA BALDRAME OU SAPATA CORRIDA (INCLUINDO ESCAVAÇÃO PARA COLOCAÇÃO DE FÔRMAS). AF_01/2024</t>
  </si>
  <si>
    <t>10.2.3</t>
  </si>
  <si>
    <t>10.2.4</t>
  </si>
  <si>
    <t>10.2.5</t>
  </si>
  <si>
    <t>LASTRO DE CONCRETO - 150KG CIM/M3</t>
  </si>
  <si>
    <t>FABRICAÇÃO, MONTAGEM E DESMONTAGEM DE FÔRMA PARA SAPATA, EM MADEIRA SERRADA, E=25 MM, 4 UTILIZAÇÕES. AF_01/2024</t>
  </si>
  <si>
    <t>FABRICAÇÃO, MONTAGEM E DESMONTAGEM DE FÔRMA PARA VIGA BALDRAME, EM MADEIRA SERRADA, E=25 MM, 4 UTILIZAÇÕES. AF_01/2024</t>
  </si>
  <si>
    <t>ARMADURA EM AÇO CA-50</t>
  </si>
  <si>
    <t>CONCRETAGEM DE SAPATA, FCK 30 MPA, COM USO DE BOMBA - LANÇAMENTO, ADENSAMENTO E ACABAMENTO. AF_01/2024</t>
  </si>
  <si>
    <t>CONCRETAGEM DE BLOCO DE COROAMENTO OU VIGA BALDRAME, FCK 30 MPA, COM USO DE BOMBA - LANÇAMENTO, ADENSAMENTO E ACABAMENTO. AF_01/2024</t>
  </si>
  <si>
    <t>BD.12 - IMPERMEABILIZAÇÃO A BASE DE EMULSÃO ASFÁLTICA - ESTRUTURADA COM TECIDO POLIÉSTER - 2 CAMADAS DE ESTRUTURANTE</t>
  </si>
  <si>
    <t>ESTRUTURA</t>
  </si>
  <si>
    <t>FABRICAÇÃO DE FÔRMA PARA PILARES E ESTRUTURAS SIMILARES, EM CHAPA DE MADEIRA COMPENSADA RESINADA, E = 17 MM. AF_09/2020</t>
  </si>
  <si>
    <t>MONTAGEM E DESMONTAGEM DE FÔRMA DE PILARES RETANGULARES E ESTRUTURAS SIMILARES, PÉ-DIREITO SIMPLES, EM CHAPA DE MADEIRA COMPENSADA RESINADA, 8 UTILIZAÇÕES. AF_09/2020</t>
  </si>
  <si>
    <t>ESCORAMENTO DE FÔRMAS DE LAJE EM MADEIRA NÃO APARELHADA, PÉ-DIREITO SIMPLES, INCLUSO TRAVAMENTO, 4 UTILIZAÇÕES. AF_09/2020</t>
  </si>
  <si>
    <t>CONCRETO FCK=15,0MPA - USINADO</t>
  </si>
  <si>
    <t>ALVENARIA</t>
  </si>
  <si>
    <t>IMPERMIALIZAÇÃO DA LAJE</t>
  </si>
  <si>
    <t>REGULARIZAÇÃO COM ARGAMASSA DE CIMENTO E AREIA - TRAÇO 1:3, ESPESSURA MÉDIA 30MM</t>
  </si>
  <si>
    <t>IMPERMEABILIZAÇÃO DE SUPERFÍCIE COM MANTA ASFÁLTICA, DUAS CAMADAS, INCLUSIVE APLICAÇÃO DE PRIMER ASFÁLTICO, E=3MM E E=4MM. AF_09/2023</t>
  </si>
  <si>
    <t>11.18.220</t>
  </si>
  <si>
    <t>Enchimento de nichos com poliestireno expandido do tipo EPS-5F</t>
  </si>
  <si>
    <t>PROTEÇÃO MECÂNICA DE SUPERFICIE HORIZONTAL COM ARGAMASSA DE CIMENTO E AREIA, TRAÇO 1:3, E=5CM. AF_09/2023</t>
  </si>
  <si>
    <t>PISO</t>
  </si>
  <si>
    <t>ELETRODUTO DE PVC CORRUGADO REFORÇADO, ANTICHAMA - 25MM (3/4")</t>
  </si>
  <si>
    <t>CAIXA E PVC 10X10X5CM, INCLUSIVE ESPELHO</t>
  </si>
  <si>
    <t>MINI DISJUNTOR - TIPO EUROPEU (IEC) - UNIPOLAR 6/25A</t>
  </si>
  <si>
    <t>MINI DISJUNTOR - TIPO EUROPEU (IEC) - UNIPOLAR 32/50A</t>
  </si>
  <si>
    <t>MINI DISJUNTOR - TIPO EUROPEU (IEC) - BIPOLAR 6/25A</t>
  </si>
  <si>
    <t>MINI DISJUNTOR - TIPO EUROPEU (IEC) -  BIPOLAR 32/50A</t>
  </si>
  <si>
    <t>ESCAVAÇÃO MANUAL, PROFUNDIDADE IGUAL OU INFERIOR A 1,50M</t>
  </si>
  <si>
    <t>ESTACA BROCA DE CONCRETO, DIÂMETRO DE 30CM, ESCAVAÇÃO MANUAL COM TRADO CONCHA, COM ARMADURA DE ARRANQUE. AF_05/2020</t>
  </si>
  <si>
    <t>CONCRETO FCK=25MPA - USINADO</t>
  </si>
  <si>
    <t>FABRICAÇÃO DE FÔRMA PARA LAJES, EM CHAPA DE MADEIRA COMPENSADA PLASTIFICADA, E = 18 MM. AF_09/2020</t>
  </si>
  <si>
    <t>QUADRO DE DISTRIBUIÇÃO EM PVC - PARA ATÉ 08 DISJUNTORES</t>
  </si>
  <si>
    <t>CASA CASEIRO</t>
  </si>
  <si>
    <t>FORNECIMENTO DE ESTRUTURA METÁLICA PARA COBERTURA</t>
  </si>
  <si>
    <t>JANELA EM ALUMÍNIO ANODIZADO - VENEZIANA - 2,00 x 0,60 M</t>
  </si>
  <si>
    <t>PM.13 - PORTA LISA COMUM/ ENCABEÇADA - 92X210CM</t>
  </si>
  <si>
    <t>1.1.5</t>
  </si>
  <si>
    <t>1.1.6</t>
  </si>
  <si>
    <t>1.1.7</t>
  </si>
  <si>
    <t>1.1.8</t>
  </si>
  <si>
    <t>1.3.1</t>
  </si>
  <si>
    <t>1.3.2</t>
  </si>
  <si>
    <t>1.3.3</t>
  </si>
  <si>
    <t>1.3.4</t>
  </si>
  <si>
    <t>1.3.5</t>
  </si>
  <si>
    <t>1.3.6</t>
  </si>
  <si>
    <t>1.3.7</t>
  </si>
  <si>
    <t>1.3.11</t>
  </si>
  <si>
    <t>1.3.12</t>
  </si>
  <si>
    <t>6.2.3</t>
  </si>
  <si>
    <t>6.2.4</t>
  </si>
  <si>
    <t>6.2.5</t>
  </si>
  <si>
    <t>6.2.6</t>
  </si>
  <si>
    <t>6.3</t>
  </si>
  <si>
    <t>6.3.1</t>
  </si>
  <si>
    <t>7.1.5</t>
  </si>
  <si>
    <t>7.1.6</t>
  </si>
  <si>
    <t>7.1.7</t>
  </si>
  <si>
    <t>7.1.8</t>
  </si>
  <si>
    <t>7.1.9</t>
  </si>
  <si>
    <t>7.1.10</t>
  </si>
  <si>
    <t>7.3</t>
  </si>
  <si>
    <t>7.3.1</t>
  </si>
  <si>
    <t>7.3.4</t>
  </si>
  <si>
    <t>7.3.5</t>
  </si>
  <si>
    <t>7.3.2</t>
  </si>
  <si>
    <t>7.3.3</t>
  </si>
  <si>
    <t>7.3.6</t>
  </si>
  <si>
    <t>7.3.7</t>
  </si>
  <si>
    <t>7.3.8</t>
  </si>
  <si>
    <t>7.4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</si>
  <si>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</si>
  <si>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</si>
  <si>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</si>
  <si>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</si>
  <si>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</si>
  <si>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</si>
  <si>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</si>
  <si>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</si>
  <si>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</si>
  <si>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</si>
  <si>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7.5</t>
  </si>
  <si>
    <t>7.5.1</t>
  </si>
  <si>
    <t>7.5.2</t>
  </si>
  <si>
    <t>7.5.3</t>
  </si>
  <si>
    <t>7.5.4</t>
  </si>
  <si>
    <t>7.5.5</t>
  </si>
  <si>
    <t>7.6</t>
  </si>
  <si>
    <t>7.6.1</t>
  </si>
  <si>
    <t>7.6.2</t>
  </si>
  <si>
    <t>9.1.2</t>
  </si>
  <si>
    <t>9.1.1</t>
  </si>
  <si>
    <t>9.1.3</t>
  </si>
  <si>
    <t>9.1.4</t>
  </si>
  <si>
    <t>9.1.5</t>
  </si>
  <si>
    <t>9.2.1</t>
  </si>
  <si>
    <t>9.2</t>
  </si>
  <si>
    <t>9.2.2</t>
  </si>
  <si>
    <t>9.2.3</t>
  </si>
  <si>
    <t>9.2.4</t>
  </si>
  <si>
    <t>9.2.5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</si>
  <si>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</si>
  <si>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</si>
  <si>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</si>
  <si>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</si>
  <si>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</si>
  <si>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</si>
  <si>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</si>
  <si>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</si>
  <si>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</si>
  <si>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9.4</t>
  </si>
  <si>
    <t>9.4.1</t>
  </si>
  <si>
    <t>9.4.2</t>
  </si>
  <si>
    <t>9.4.3</t>
  </si>
  <si>
    <t>9.4.4</t>
  </si>
  <si>
    <t>9.5</t>
  </si>
  <si>
    <t>9.5.1</t>
  </si>
  <si>
    <t>9.5.2</t>
  </si>
  <si>
    <t>9.6</t>
  </si>
  <si>
    <t>9.6.1</t>
  </si>
  <si>
    <t>9.6.2</t>
  </si>
  <si>
    <t>9.6.3</t>
  </si>
  <si>
    <t>9.6.4</t>
  </si>
  <si>
    <t>9.6.5</t>
  </si>
  <si>
    <t>9.6.6</t>
  </si>
  <si>
    <t>9.6.7</t>
  </si>
  <si>
    <t>9.6.8</t>
  </si>
  <si>
    <t>9.6.9</t>
  </si>
  <si>
    <t>9.6.10</t>
  </si>
  <si>
    <t>9.6.11</t>
  </si>
  <si>
    <t>9.6.12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</si>
  <si>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</si>
  <si>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</si>
  <si>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</si>
  <si>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</si>
  <si>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</si>
  <si>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</si>
  <si>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</si>
  <si>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</si>
  <si>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</si>
  <si>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</si>
  <si>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</si>
  <si>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10.3.1</t>
  </si>
  <si>
    <t>10.3.2</t>
  </si>
  <si>
    <t>10.3.3</t>
  </si>
  <si>
    <t>10.3.4</t>
  </si>
  <si>
    <t>10.3.5</t>
  </si>
  <si>
    <t>10.3.6</t>
  </si>
  <si>
    <t>10.3.7</t>
  </si>
  <si>
    <t>10.4.1</t>
  </si>
  <si>
    <t>10.4.2</t>
  </si>
  <si>
    <t>10.4.3</t>
  </si>
  <si>
    <t>10.4.4</t>
  </si>
  <si>
    <t>10.4.5</t>
  </si>
  <si>
    <t>10.5.1</t>
  </si>
  <si>
    <t>10.5.2</t>
  </si>
  <si>
    <t>10.5.3</t>
  </si>
  <si>
    <t>10.5.4</t>
  </si>
  <si>
    <t>10.6</t>
  </si>
  <si>
    <t>10.6.1</t>
  </si>
  <si>
    <t>10.6.2</t>
  </si>
  <si>
    <t>10.7</t>
  </si>
  <si>
    <t>10.7.1</t>
  </si>
  <si>
    <t>10.7.2</t>
  </si>
  <si>
    <t>10.8</t>
  </si>
  <si>
    <t>10.8.1</t>
  </si>
  <si>
    <t>10.8.2</t>
  </si>
  <si>
    <t>10.8.3</t>
  </si>
  <si>
    <t>10.8.4</t>
  </si>
  <si>
    <t>10.8.5</t>
  </si>
  <si>
    <t>10.8..6</t>
  </si>
  <si>
    <t>10.8.7</t>
  </si>
  <si>
    <t>10.8.8</t>
  </si>
  <si>
    <t>10.8.9</t>
  </si>
  <si>
    <t>10.8.10</t>
  </si>
  <si>
    <t>10.8.11</t>
  </si>
  <si>
    <t>10.8.12</t>
  </si>
  <si>
    <t>11.2</t>
  </si>
  <si>
    <t>11.3</t>
  </si>
  <si>
    <t>11.4</t>
  </si>
  <si>
    <t>11.5</t>
  </si>
  <si>
    <t>12.1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</si>
</sst>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\-00\-00"/>
    <numFmt numFmtId="165" formatCode="00\-000\-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5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1"/>
      <color rgb="FFFF0000"/>
      <name val="Arial"/>
      <family val="2"/>
    </font>
    <font>
      <i/>
      <sz val="11"/>
      <color rgb="FFFF0000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</cellStyleXfs>
  <cellXfs count="138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2" fontId="7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4" fontId="5" fillId="0" borderId="0" xfId="0" applyNumberFormat="1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6" fillId="0" borderId="0" xfId="0" applyFont="1" applyAlignment="1" applyProtection="1">
      <alignment horizontal="left" vertical="top" wrapText="1"/>
      <protection locked="0"/>
    </xf>
    <xf numFmtId="0" fontId="4" fillId="3" borderId="0" xfId="0" applyFont="1" applyFill="1" applyAlignment="1">
      <alignment horizontal="left" vertical="center"/>
    </xf>
    <xf numFmtId="0" fontId="3" fillId="0" borderId="12" xfId="0" applyFont="1" applyBorder="1" applyAlignment="1">
      <alignment horizontal="left" vertical="top"/>
    </xf>
    <xf numFmtId="0" fontId="5" fillId="3" borderId="12" xfId="0" applyFont="1" applyFill="1" applyBorder="1" applyAlignment="1" applyProtection="1">
      <alignment vertical="top" wrapText="1"/>
      <protection locked="0"/>
    </xf>
    <xf numFmtId="0" fontId="4" fillId="3" borderId="12" xfId="0" applyFont="1" applyFill="1" applyBorder="1" applyAlignment="1">
      <alignment horizontal="left" vertical="center"/>
    </xf>
    <xf numFmtId="44" fontId="7" fillId="3" borderId="12" xfId="1" applyFont="1" applyFill="1" applyBorder="1" applyAlignment="1">
      <alignment horizontal="center" vertical="center"/>
    </xf>
    <xf numFmtId="44" fontId="4" fillId="3" borderId="15" xfId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4" fillId="3" borderId="12" xfId="1" applyFont="1" applyFill="1" applyBorder="1" applyAlignment="1">
      <alignment horizontal="center" vertical="center"/>
    </xf>
    <xf numFmtId="44" fontId="4" fillId="4" borderId="15" xfId="1" applyFont="1" applyFill="1" applyBorder="1" applyAlignment="1">
      <alignment horizontal="center" vertical="center"/>
    </xf>
    <xf numFmtId="0" fontId="7" fillId="0" borderId="0" xfId="0" applyFont="1"/>
    <xf numFmtId="0" fontId="12" fillId="0" borderId="0" xfId="0" applyFont="1"/>
    <xf numFmtId="0" fontId="7" fillId="3" borderId="0" xfId="0" applyFont="1" applyFill="1" applyAlignment="1">
      <alignment horizontal="center" vertical="center"/>
    </xf>
    <xf numFmtId="4" fontId="4" fillId="0" borderId="0" xfId="0" applyNumberFormat="1" applyFont="1" applyAlignment="1" applyProtection="1">
      <alignment horizontal="right" vertical="top" wrapText="1"/>
      <protection locked="0"/>
    </xf>
    <xf numFmtId="4" fontId="3" fillId="0" borderId="0" xfId="0" applyNumberFormat="1" applyFont="1" applyAlignment="1" applyProtection="1">
      <alignment horizontal="left" vertical="top" wrapText="1"/>
      <protection locked="0"/>
    </xf>
    <xf numFmtId="4" fontId="3" fillId="0" borderId="0" xfId="0" applyNumberFormat="1" applyFont="1" applyAlignment="1">
      <alignment horizontal="left" vertical="top"/>
    </xf>
    <xf numFmtId="4" fontId="4" fillId="3" borderId="0" xfId="0" applyNumberFormat="1" applyFont="1" applyFill="1" applyAlignment="1" applyProtection="1">
      <alignment horizontal="right" vertical="top" wrapText="1"/>
      <protection locked="0"/>
    </xf>
    <xf numFmtId="4" fontId="5" fillId="3" borderId="0" xfId="0" applyNumberFormat="1" applyFont="1" applyFill="1" applyAlignment="1" applyProtection="1">
      <alignment vertical="top" wrapText="1"/>
      <protection locked="0"/>
    </xf>
    <xf numFmtId="4" fontId="4" fillId="3" borderId="0" xfId="0" applyNumberFormat="1" applyFont="1" applyFill="1" applyAlignment="1">
      <alignment horizontal="left" vertical="center"/>
    </xf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44" fontId="11" fillId="0" borderId="0" xfId="1" applyFont="1"/>
    <xf numFmtId="0" fontId="4" fillId="3" borderId="7" xfId="0" applyFont="1" applyFill="1" applyBorder="1" applyAlignment="1" applyProtection="1">
      <alignment vertical="center"/>
      <protection locked="0"/>
    </xf>
    <xf numFmtId="44" fontId="13" fillId="4" borderId="19" xfId="1" applyFont="1" applyFill="1" applyBorder="1" applyAlignment="1">
      <alignment horizontal="right" vertical="center"/>
    </xf>
    <xf numFmtId="0" fontId="14" fillId="0" borderId="0" xfId="0" applyFont="1"/>
    <xf numFmtId="44" fontId="3" fillId="0" borderId="0" xfId="1" applyFont="1" applyBorder="1" applyAlignment="1">
      <alignment horizontal="left" vertical="top"/>
    </xf>
    <xf numFmtId="44" fontId="5" fillId="3" borderId="0" xfId="1" applyFont="1" applyFill="1" applyBorder="1" applyAlignment="1" applyProtection="1">
      <alignment vertical="top" wrapText="1"/>
      <protection locked="0"/>
    </xf>
    <xf numFmtId="44" fontId="4" fillId="3" borderId="0" xfId="1" applyFont="1" applyFill="1" applyBorder="1" applyAlignment="1">
      <alignment horizontal="left" vertical="center"/>
    </xf>
    <xf numFmtId="44" fontId="7" fillId="3" borderId="0" xfId="1" applyFont="1" applyFill="1" applyBorder="1" applyAlignment="1">
      <alignment horizontal="center" vertical="center"/>
    </xf>
    <xf numFmtId="44" fontId="3" fillId="0" borderId="0" xfId="1" applyFont="1" applyAlignment="1">
      <alignment horizontal="center"/>
    </xf>
    <xf numFmtId="0" fontId="10" fillId="3" borderId="6" xfId="0" applyFont="1" applyFill="1" applyBorder="1" applyAlignment="1" applyProtection="1">
      <alignment vertical="center"/>
      <protection locked="0"/>
    </xf>
    <xf numFmtId="0" fontId="10" fillId="0" borderId="11" xfId="0" applyFont="1" applyBorder="1" applyAlignment="1" applyProtection="1">
      <alignment horizontal="center" vertical="top" wrapText="1"/>
      <protection locked="0"/>
    </xf>
    <xf numFmtId="0" fontId="10" fillId="3" borderId="11" xfId="0" applyFont="1" applyFill="1" applyBorder="1" applyAlignment="1">
      <alignment horizontal="center" vertical="top"/>
    </xf>
    <xf numFmtId="0" fontId="8" fillId="3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9" fillId="0" borderId="0" xfId="0" applyFont="1"/>
    <xf numFmtId="44" fontId="15" fillId="3" borderId="7" xfId="1" applyFont="1" applyFill="1" applyBorder="1" applyAlignment="1" applyProtection="1">
      <alignment vertical="center"/>
      <protection locked="0"/>
    </xf>
    <xf numFmtId="44" fontId="11" fillId="0" borderId="0" xfId="1" applyFont="1" applyBorder="1" applyAlignment="1">
      <alignment horizontal="left" vertical="top"/>
    </xf>
    <xf numFmtId="44" fontId="11" fillId="3" borderId="0" xfId="1" applyFont="1" applyFill="1" applyBorder="1" applyAlignment="1" applyProtection="1">
      <alignment vertical="top" wrapText="1"/>
      <protection locked="0"/>
    </xf>
    <xf numFmtId="44" fontId="15" fillId="3" borderId="0" xfId="1" applyFont="1" applyFill="1" applyBorder="1" applyAlignment="1">
      <alignment horizontal="left" vertical="center"/>
    </xf>
    <xf numFmtId="44" fontId="16" fillId="3" borderId="0" xfId="1" applyFont="1" applyFill="1" applyBorder="1" applyAlignment="1">
      <alignment horizontal="center" vertical="center"/>
    </xf>
    <xf numFmtId="44" fontId="3" fillId="0" borderId="0" xfId="0" applyNumberFormat="1" applyFont="1"/>
    <xf numFmtId="0" fontId="10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44" fontId="10" fillId="2" borderId="5" xfId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44" fontId="4" fillId="3" borderId="10" xfId="1" applyFont="1" applyFill="1" applyBorder="1" applyAlignment="1">
      <alignment horizontal="center" vertical="center"/>
    </xf>
    <xf numFmtId="44" fontId="0" fillId="0" borderId="0" xfId="0" applyNumberFormat="1"/>
    <xf numFmtId="0" fontId="17" fillId="4" borderId="13" xfId="0" applyFont="1" applyFill="1" applyBorder="1" applyAlignment="1">
      <alignment horizontal="center" vertical="center"/>
    </xf>
    <xf numFmtId="44" fontId="19" fillId="3" borderId="0" xfId="1" applyFont="1" applyFill="1" applyBorder="1" applyAlignment="1">
      <alignment horizontal="left" vertical="center"/>
    </xf>
    <xf numFmtId="44" fontId="18" fillId="3" borderId="0" xfId="1" applyFont="1" applyFill="1" applyBorder="1" applyAlignment="1">
      <alignment horizontal="left" vertical="center"/>
    </xf>
    <xf numFmtId="0" fontId="20" fillId="3" borderId="13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44" fontId="22" fillId="0" borderId="1" xfId="1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44" fontId="22" fillId="3" borderId="1" xfId="1" applyFont="1" applyFill="1" applyBorder="1" applyAlignment="1">
      <alignment horizontal="center" vertical="center"/>
    </xf>
    <xf numFmtId="2" fontId="22" fillId="3" borderId="1" xfId="0" applyNumberFormat="1" applyFont="1" applyFill="1" applyBorder="1" applyAlignment="1">
      <alignment horizontal="center" vertical="center"/>
    </xf>
    <xf numFmtId="44" fontId="22" fillId="3" borderId="1" xfId="0" applyNumberFormat="1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4" fontId="7" fillId="3" borderId="0" xfId="0" applyNumberFormat="1" applyFont="1" applyFill="1" applyAlignment="1">
      <alignment horizontal="center" vertical="center"/>
    </xf>
    <xf numFmtId="0" fontId="24" fillId="0" borderId="1" xfId="9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0" fontId="4" fillId="3" borderId="8" xfId="0" applyNumberFormat="1" applyFont="1" applyFill="1" applyBorder="1" applyAlignment="1" applyProtection="1">
      <alignment horizontal="left" vertical="center" wrapText="1"/>
      <protection locked="0"/>
    </xf>
    <xf numFmtId="44" fontId="4" fillId="3" borderId="7" xfId="1" applyFont="1" applyFill="1" applyBorder="1" applyAlignment="1" applyProtection="1">
      <alignment horizontal="right" vertical="center"/>
      <protection locked="0"/>
    </xf>
    <xf numFmtId="165" fontId="23" fillId="0" borderId="3" xfId="9" applyNumberFormat="1" applyBorder="1" applyAlignment="1">
      <alignment horizontal="center" wrapText="1"/>
    </xf>
    <xf numFmtId="164" fontId="24" fillId="0" borderId="1" xfId="9" applyNumberFormat="1" applyFont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/>
    </xf>
    <xf numFmtId="0" fontId="24" fillId="0" borderId="22" xfId="9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left" vertical="center" wrapText="1"/>
    </xf>
    <xf numFmtId="0" fontId="22" fillId="3" borderId="4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 applyProtection="1">
      <alignment horizontal="right" vertical="center" wrapText="1"/>
      <protection locked="0"/>
    </xf>
    <xf numFmtId="0" fontId="4" fillId="2" borderId="3" xfId="0" applyFont="1" applyFill="1" applyBorder="1" applyAlignment="1" applyProtection="1">
      <alignment horizontal="right" vertical="center" wrapText="1"/>
      <protection locked="0"/>
    </xf>
    <xf numFmtId="0" fontId="4" fillId="2" borderId="4" xfId="0" applyFont="1" applyFill="1" applyBorder="1" applyAlignment="1" applyProtection="1">
      <alignment horizontal="right" vertical="center" wrapText="1"/>
      <protection locked="0"/>
    </xf>
    <xf numFmtId="0" fontId="4" fillId="2" borderId="9" xfId="0" applyFont="1" applyFill="1" applyBorder="1" applyAlignment="1" applyProtection="1">
      <alignment horizontal="right" vertical="center"/>
      <protection locked="0"/>
    </xf>
    <xf numFmtId="0" fontId="4" fillId="2" borderId="3" xfId="0" applyFont="1" applyFill="1" applyBorder="1" applyAlignment="1" applyProtection="1">
      <alignment horizontal="right" vertical="center"/>
      <protection locked="0"/>
    </xf>
    <xf numFmtId="0" fontId="4" fillId="2" borderId="4" xfId="0" applyFont="1" applyFill="1" applyBorder="1" applyAlignment="1" applyProtection="1">
      <alignment horizontal="right" vertical="center"/>
      <protection locked="0"/>
    </xf>
    <xf numFmtId="4" fontId="4" fillId="2" borderId="1" xfId="0" applyNumberFormat="1" applyFont="1" applyFill="1" applyBorder="1" applyAlignment="1">
      <alignment horizontal="center" vertical="center" wrapText="1"/>
    </xf>
    <xf numFmtId="4" fontId="7" fillId="3" borderId="3" xfId="0" applyNumberFormat="1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10" xfId="0" applyFont="1" applyFill="1" applyBorder="1" applyAlignment="1" applyProtection="1">
      <alignment horizontal="left" vertical="center" wrapText="1"/>
      <protection locked="0"/>
    </xf>
    <xf numFmtId="0" fontId="13" fillId="4" borderId="16" xfId="0" applyFont="1" applyFill="1" applyBorder="1" applyAlignment="1">
      <alignment horizontal="right" vertical="center"/>
    </xf>
    <xf numFmtId="0" fontId="13" fillId="4" borderId="17" xfId="0" applyFont="1" applyFill="1" applyBorder="1" applyAlignment="1">
      <alignment horizontal="right" vertical="center"/>
    </xf>
    <xf numFmtId="0" fontId="13" fillId="4" borderId="18" xfId="0" applyFont="1" applyFill="1" applyBorder="1" applyAlignment="1">
      <alignment horizontal="right" vertical="center"/>
    </xf>
    <xf numFmtId="0" fontId="21" fillId="3" borderId="2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21" fillId="3" borderId="4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/>
    </xf>
    <xf numFmtId="0" fontId="18" fillId="4" borderId="4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left" vertical="center"/>
    </xf>
    <xf numFmtId="4" fontId="22" fillId="0" borderId="2" xfId="0" applyNumberFormat="1" applyFont="1" applyBorder="1" applyAlignment="1">
      <alignment horizontal="left" vertical="center" wrapText="1"/>
    </xf>
    <xf numFmtId="4" fontId="22" fillId="0" borderId="3" xfId="0" applyNumberFormat="1" applyFont="1" applyBorder="1" applyAlignment="1">
      <alignment horizontal="left" vertical="center" wrapText="1"/>
    </xf>
    <xf numFmtId="4" fontId="22" fillId="0" borderId="4" xfId="0" applyNumberFormat="1" applyFont="1" applyBorder="1" applyAlignment="1">
      <alignment horizontal="left" vertical="center" wrapText="1"/>
    </xf>
    <xf numFmtId="0" fontId="20" fillId="3" borderId="21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2" fillId="3" borderId="21" xfId="0" applyFont="1" applyFill="1" applyBorder="1" applyAlignment="1">
      <alignment horizontal="left" vertical="center" wrapText="1"/>
    </xf>
    <xf numFmtId="0" fontId="17" fillId="3" borderId="23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4" fontId="7" fillId="3" borderId="24" xfId="0" applyNumberFormat="1" applyFont="1" applyFill="1" applyBorder="1" applyAlignment="1">
      <alignment horizontal="center" vertical="center"/>
    </xf>
    <xf numFmtId="2" fontId="7" fillId="3" borderId="24" xfId="0" applyNumberFormat="1" applyFont="1" applyFill="1" applyBorder="1" applyAlignment="1">
      <alignment horizontal="center" vertical="center"/>
    </xf>
    <xf numFmtId="44" fontId="16" fillId="3" borderId="24" xfId="1" applyFont="1" applyFill="1" applyBorder="1" applyAlignment="1">
      <alignment horizontal="center" vertical="center"/>
    </xf>
    <xf numFmtId="44" fontId="7" fillId="3" borderId="24" xfId="1" applyFont="1" applyFill="1" applyBorder="1" applyAlignment="1">
      <alignment horizontal="center" vertical="center"/>
    </xf>
    <xf numFmtId="44" fontId="7" fillId="3" borderId="25" xfId="1" applyFont="1" applyFill="1" applyBorder="1" applyAlignment="1">
      <alignment horizontal="center" vertical="center"/>
    </xf>
  </cellXfs>
  <cellStyles count="10">
    <cellStyle name="Moeda" xfId="1" builtinId="4"/>
    <cellStyle name="Moeda 2" xfId="2" xr:uid="{00000000-0005-0000-0000-000001000000}"/>
    <cellStyle name="Moeda 2 2" xfId="8" xr:uid="{00000000-0005-0000-0000-000002000000}"/>
    <cellStyle name="Moeda 3" xfId="7" xr:uid="{00000000-0005-0000-0000-000003000000}"/>
    <cellStyle name="Normal" xfId="0" builtinId="0"/>
    <cellStyle name="Normal 2" xfId="4" xr:uid="{00000000-0005-0000-0000-000005000000}"/>
    <cellStyle name="Normal 3" xfId="3" xr:uid="{00000000-0005-0000-0000-000006000000}"/>
    <cellStyle name="Normal_Plan1" xfId="9" xr:uid="{00000000-0005-0000-0000-000007000000}"/>
    <cellStyle name="Vírgula 2" xfId="6" xr:uid="{00000000-0005-0000-0000-000008000000}"/>
    <cellStyle name="Vírgula 3" xfId="5" xr:uid="{00000000-0005-0000-0000-000009000000}"/>
  </cellStyles>
  <dxfs count="0"/>
  <tableStyles count="0" defaultTableStyle="TableStyleMedium2" defaultPivotStyle="PivotStyleLight16"/>
  <colors>
    <mruColors>
      <color rgb="FFDE6614"/>
      <color rgb="FFFEF8F4"/>
      <color rgb="FFFCEF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3"/>
  <sheetViews>
    <sheetView showGridLines="0" topLeftCell="A229" zoomScale="80" zoomScaleNormal="80" workbookViewId="0">
      <selection activeCell="D25" sqref="D25:J25"/>
    </sheetView>
  </sheetViews>
  <sheetFormatPr defaultColWidth="9.140625" defaultRowHeight="14.25" x14ac:dyDescent="0.2"/>
  <cols>
    <col min="1" max="1" width="9.85546875" style="44" bestFit="1" customWidth="1"/>
    <col min="2" max="2" width="13.7109375" style="1" customWidth="1"/>
    <col min="3" max="3" width="19.7109375" style="28" customWidth="1"/>
    <col min="4" max="4" width="27.42578125" style="29" customWidth="1"/>
    <col min="5" max="5" width="14" style="28" customWidth="1"/>
    <col min="6" max="6" width="10" style="28" customWidth="1"/>
    <col min="7" max="7" width="9.85546875" style="28" bestFit="1" customWidth="1"/>
    <col min="8" max="8" width="9" style="28" customWidth="1"/>
    <col min="9" max="9" width="17.5703125" style="28" customWidth="1"/>
    <col min="10" max="10" width="7.85546875" style="28" bestFit="1" customWidth="1"/>
    <col min="11" max="11" width="14.7109375" style="1" customWidth="1"/>
    <col min="12" max="12" width="18.7109375" style="1" customWidth="1"/>
    <col min="13" max="14" width="18.7109375" style="30" customWidth="1"/>
    <col min="15" max="15" width="18.7109375" style="38" customWidth="1"/>
    <col min="16" max="16" width="28.28515625" style="1" bestFit="1" customWidth="1"/>
    <col min="17" max="17" width="21.85546875" style="1" customWidth="1"/>
    <col min="18" max="18" width="14.85546875" style="1" bestFit="1" customWidth="1"/>
    <col min="19" max="19" width="13.140625" style="1" customWidth="1"/>
    <col min="20" max="20" width="9.140625" style="1"/>
    <col min="21" max="21" width="13.42578125" style="1" bestFit="1" customWidth="1"/>
    <col min="22" max="22" width="13.85546875" style="1" bestFit="1" customWidth="1"/>
    <col min="23" max="24" width="9.140625" style="1"/>
    <col min="25" max="25" width="12" style="1" bestFit="1" customWidth="1"/>
    <col min="26" max="16384" width="9.140625" style="1"/>
  </cols>
  <sheetData>
    <row r="1" spans="1:19" ht="54" customHeight="1" x14ac:dyDescent="0.2">
      <c r="A1" s="39"/>
      <c r="B1" s="31"/>
      <c r="C1" s="31"/>
      <c r="D1" s="31" t="s">
        <v>9</v>
      </c>
      <c r="E1" s="31"/>
      <c r="F1" s="31"/>
      <c r="G1" s="31"/>
      <c r="H1" s="31"/>
      <c r="I1" s="31"/>
      <c r="J1" s="31"/>
      <c r="K1" s="31"/>
      <c r="L1" s="31"/>
      <c r="M1" s="45"/>
      <c r="N1" s="45"/>
      <c r="O1" s="78" t="s">
        <v>29</v>
      </c>
      <c r="P1" s="77">
        <v>0.25559999999999999</v>
      </c>
    </row>
    <row r="2" spans="1:19" s="2" customFormat="1" ht="31.5" customHeight="1" x14ac:dyDescent="0.25">
      <c r="A2" s="93" t="s">
        <v>6</v>
      </c>
      <c r="B2" s="94"/>
      <c r="C2" s="95"/>
      <c r="D2" s="101" t="s">
        <v>151</v>
      </c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3"/>
    </row>
    <row r="3" spans="1:19" s="2" customFormat="1" ht="6" customHeight="1" x14ac:dyDescent="0.25">
      <c r="A3" s="40"/>
      <c r="B3" s="5"/>
      <c r="C3" s="22"/>
      <c r="D3" s="6"/>
      <c r="E3" s="6"/>
      <c r="F3" s="6"/>
      <c r="G3" s="6"/>
      <c r="H3" s="23"/>
      <c r="I3" s="24"/>
      <c r="J3" s="24"/>
      <c r="K3" s="7"/>
      <c r="L3" s="8"/>
      <c r="M3" s="46"/>
      <c r="N3" s="46"/>
      <c r="O3" s="34"/>
      <c r="P3" s="11"/>
    </row>
    <row r="4" spans="1:19" s="16" customFormat="1" ht="27.75" customHeight="1" x14ac:dyDescent="0.25">
      <c r="A4" s="96" t="s">
        <v>11</v>
      </c>
      <c r="B4" s="97"/>
      <c r="C4" s="98"/>
      <c r="D4" s="104" t="s">
        <v>152</v>
      </c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6"/>
    </row>
    <row r="5" spans="1:19" s="2" customFormat="1" ht="5.25" customHeight="1" x14ac:dyDescent="0.2">
      <c r="A5" s="40"/>
      <c r="B5" s="5"/>
      <c r="C5" s="22"/>
      <c r="D5" s="6"/>
      <c r="E5" s="6"/>
      <c r="F5" s="6"/>
      <c r="G5" s="6"/>
      <c r="H5" s="23"/>
      <c r="I5" s="24"/>
      <c r="J5" s="24"/>
      <c r="K5" s="7"/>
      <c r="L5" s="8"/>
      <c r="M5" s="46"/>
      <c r="N5" s="46"/>
      <c r="O5" s="34"/>
      <c r="P5" s="11"/>
      <c r="R5" s="1"/>
    </row>
    <row r="6" spans="1:19" ht="18" customHeight="1" x14ac:dyDescent="0.2">
      <c r="A6" s="96" t="s">
        <v>7</v>
      </c>
      <c r="B6" s="97"/>
      <c r="C6" s="98"/>
      <c r="D6" s="107" t="s">
        <v>153</v>
      </c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9"/>
    </row>
    <row r="7" spans="1:19" ht="4.5" customHeight="1" x14ac:dyDescent="0.2">
      <c r="A7" s="40"/>
      <c r="B7" s="9"/>
      <c r="C7" s="25"/>
      <c r="D7" s="26"/>
      <c r="E7" s="26"/>
      <c r="F7" s="26"/>
      <c r="G7" s="26"/>
      <c r="H7" s="26"/>
      <c r="I7" s="26"/>
      <c r="J7" s="26"/>
      <c r="K7" s="4"/>
      <c r="L7" s="4"/>
      <c r="M7" s="47"/>
      <c r="N7" s="47"/>
      <c r="O7" s="35"/>
      <c r="P7" s="12"/>
    </row>
    <row r="8" spans="1:19" ht="5.25" customHeight="1" x14ac:dyDescent="0.2">
      <c r="A8" s="41"/>
      <c r="B8" s="10"/>
      <c r="C8" s="27"/>
      <c r="D8" s="27"/>
      <c r="E8" s="27"/>
      <c r="F8" s="27"/>
      <c r="G8" s="27"/>
      <c r="H8" s="27"/>
      <c r="I8" s="27"/>
      <c r="J8" s="27"/>
      <c r="K8" s="10"/>
      <c r="L8" s="10"/>
      <c r="M8" s="48"/>
      <c r="N8" s="48"/>
      <c r="O8" s="36"/>
      <c r="P8" s="13"/>
    </row>
    <row r="9" spans="1:19" ht="38.1" customHeight="1" x14ac:dyDescent="0.2">
      <c r="A9" s="51" t="s">
        <v>0</v>
      </c>
      <c r="B9" s="52" t="s">
        <v>2</v>
      </c>
      <c r="C9" s="53" t="s">
        <v>1</v>
      </c>
      <c r="D9" s="99" t="s">
        <v>3</v>
      </c>
      <c r="E9" s="99"/>
      <c r="F9" s="99"/>
      <c r="G9" s="99"/>
      <c r="H9" s="99"/>
      <c r="I9" s="99"/>
      <c r="J9" s="99"/>
      <c r="K9" s="54" t="s">
        <v>10</v>
      </c>
      <c r="L9" s="55" t="s">
        <v>8</v>
      </c>
      <c r="M9" s="56" t="s">
        <v>13</v>
      </c>
      <c r="N9" s="56" t="s">
        <v>30</v>
      </c>
      <c r="O9" s="56" t="s">
        <v>32</v>
      </c>
      <c r="P9" s="57" t="s">
        <v>33</v>
      </c>
    </row>
    <row r="10" spans="1:19" s="19" customFormat="1" ht="9.75" customHeight="1" x14ac:dyDescent="0.2">
      <c r="A10" s="42"/>
      <c r="B10" s="21"/>
      <c r="C10" s="74"/>
      <c r="D10" s="100"/>
      <c r="E10" s="100"/>
      <c r="F10" s="100"/>
      <c r="G10" s="100"/>
      <c r="H10" s="100"/>
      <c r="I10" s="100"/>
      <c r="J10" s="100"/>
      <c r="K10" s="3"/>
      <c r="L10" s="74"/>
      <c r="M10" s="49"/>
      <c r="N10" s="49"/>
      <c r="O10" s="37"/>
      <c r="P10" s="14"/>
      <c r="Q10" s="1"/>
      <c r="R10" s="1"/>
    </row>
    <row r="11" spans="1:19" ht="15" x14ac:dyDescent="0.2">
      <c r="A11" s="88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61"/>
      <c r="N11" s="61"/>
      <c r="O11" s="62"/>
      <c r="P11" s="17"/>
    </row>
    <row r="12" spans="1:19" customFormat="1" ht="34.5" customHeight="1" x14ac:dyDescent="0.25">
      <c r="A12" s="60">
        <v>1</v>
      </c>
      <c r="B12" s="84" t="s">
        <v>79</v>
      </c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18">
        <f>SUM(O16:O23,O29:O37,O25:O27)</f>
        <v>110412.40355532001</v>
      </c>
      <c r="R12" s="59"/>
      <c r="S12" s="59"/>
    </row>
    <row r="13" spans="1:19" ht="15" x14ac:dyDescent="0.2">
      <c r="A13" s="8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1"/>
      <c r="N13" s="61"/>
      <c r="O13" s="62"/>
      <c r="P13" s="17"/>
    </row>
    <row r="14" spans="1:19" ht="21.75" customHeight="1" x14ac:dyDescent="0.2">
      <c r="A14" s="60" t="s">
        <v>15</v>
      </c>
      <c r="B14" s="84" t="s">
        <v>154</v>
      </c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18"/>
      <c r="Q14" s="30"/>
    </row>
    <row r="15" spans="1:19" ht="15" x14ac:dyDescent="0.2">
      <c r="A15" s="88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61"/>
      <c r="N15" s="61"/>
      <c r="O15" s="62"/>
      <c r="P15" s="17"/>
    </row>
    <row r="16" spans="1:19" ht="20.25" customHeight="1" x14ac:dyDescent="0.2">
      <c r="A16" s="63" t="s">
        <v>68</v>
      </c>
      <c r="B16" s="64" t="s">
        <v>14</v>
      </c>
      <c r="C16" s="79">
        <v>10060035</v>
      </c>
      <c r="D16" s="83" t="s">
        <v>155</v>
      </c>
      <c r="E16" s="83"/>
      <c r="F16" s="83"/>
      <c r="G16" s="83"/>
      <c r="H16" s="83"/>
      <c r="I16" s="83"/>
      <c r="J16" s="83"/>
      <c r="K16" s="65" t="s">
        <v>156</v>
      </c>
      <c r="L16" s="66">
        <v>16</v>
      </c>
      <c r="M16" s="67">
        <v>41.18</v>
      </c>
      <c r="N16" s="67">
        <f>M16*1.2556</f>
        <v>51.705608000000005</v>
      </c>
      <c r="O16" s="67">
        <f>N16*L16</f>
        <v>827.28972800000008</v>
      </c>
      <c r="P16" s="15"/>
    </row>
    <row r="17" spans="1:17" ht="20.25" customHeight="1" x14ac:dyDescent="0.2">
      <c r="A17" s="63" t="s">
        <v>69</v>
      </c>
      <c r="B17" s="75" t="s">
        <v>14</v>
      </c>
      <c r="C17" s="79">
        <v>4050010</v>
      </c>
      <c r="D17" s="83" t="s">
        <v>157</v>
      </c>
      <c r="E17" s="83"/>
      <c r="F17" s="83"/>
      <c r="G17" s="83"/>
      <c r="H17" s="83"/>
      <c r="I17" s="83"/>
      <c r="J17" s="83"/>
      <c r="K17" s="65" t="s">
        <v>4</v>
      </c>
      <c r="L17" s="66">
        <v>77.28</v>
      </c>
      <c r="M17" s="67">
        <v>10.76</v>
      </c>
      <c r="N17" s="67">
        <f>M17*1.2556</f>
        <v>13.510256</v>
      </c>
      <c r="O17" s="67">
        <f>N17*L17</f>
        <v>1044.07258368</v>
      </c>
      <c r="P17" s="15"/>
    </row>
    <row r="18" spans="1:17" ht="20.25" customHeight="1" x14ac:dyDescent="0.2">
      <c r="A18" s="63" t="s">
        <v>81</v>
      </c>
      <c r="B18" s="76" t="s">
        <v>100</v>
      </c>
      <c r="C18" s="75" t="s">
        <v>158</v>
      </c>
      <c r="D18" s="83" t="s">
        <v>159</v>
      </c>
      <c r="E18" s="83"/>
      <c r="F18" s="83"/>
      <c r="G18" s="83"/>
      <c r="H18" s="83"/>
      <c r="I18" s="83"/>
      <c r="J18" s="83"/>
      <c r="K18" s="65" t="s">
        <v>156</v>
      </c>
      <c r="L18" s="66">
        <v>16</v>
      </c>
      <c r="M18" s="67">
        <v>16</v>
      </c>
      <c r="N18" s="67">
        <f>M18*1.2556</f>
        <v>20.089600000000001</v>
      </c>
      <c r="O18" s="67">
        <f>N18*L18</f>
        <v>321.43360000000001</v>
      </c>
      <c r="P18" s="15"/>
    </row>
    <row r="19" spans="1:17" ht="20.25" customHeight="1" x14ac:dyDescent="0.2">
      <c r="A19" s="63" t="s">
        <v>82</v>
      </c>
      <c r="B19" s="76" t="s">
        <v>100</v>
      </c>
      <c r="C19" s="75" t="s">
        <v>107</v>
      </c>
      <c r="D19" s="83" t="s">
        <v>108</v>
      </c>
      <c r="E19" s="83"/>
      <c r="F19" s="83"/>
      <c r="G19" s="83"/>
      <c r="H19" s="83"/>
      <c r="I19" s="83"/>
      <c r="J19" s="83"/>
      <c r="K19" s="65" t="s">
        <v>4</v>
      </c>
      <c r="L19" s="66">
        <v>58.2</v>
      </c>
      <c r="M19" s="67">
        <v>41.25</v>
      </c>
      <c r="N19" s="67">
        <f t="shared" ref="N19:N27" si="0">M19*1.2556</f>
        <v>51.793500000000002</v>
      </c>
      <c r="O19" s="67">
        <f t="shared" ref="O19:O27" si="1">N19*L19</f>
        <v>3014.3817000000004</v>
      </c>
      <c r="P19" s="15"/>
    </row>
    <row r="20" spans="1:17" ht="20.25" customHeight="1" x14ac:dyDescent="0.2">
      <c r="A20" s="63" t="s">
        <v>232</v>
      </c>
      <c r="B20" s="76" t="s">
        <v>12</v>
      </c>
      <c r="C20" s="75">
        <v>97634</v>
      </c>
      <c r="D20" s="83" t="s">
        <v>160</v>
      </c>
      <c r="E20" s="83"/>
      <c r="F20" s="83"/>
      <c r="G20" s="83"/>
      <c r="H20" s="83"/>
      <c r="I20" s="83"/>
      <c r="J20" s="83"/>
      <c r="K20" s="65" t="s">
        <v>4</v>
      </c>
      <c r="L20" s="66">
        <v>188.4</v>
      </c>
      <c r="M20" s="67">
        <v>8.01</v>
      </c>
      <c r="N20" s="67">
        <f t="shared" si="0"/>
        <v>10.057356</v>
      </c>
      <c r="O20" s="67">
        <f t="shared" si="1"/>
        <v>1894.8058704000002</v>
      </c>
      <c r="P20" s="15"/>
    </row>
    <row r="21" spans="1:17" ht="20.25" customHeight="1" x14ac:dyDescent="0.2">
      <c r="A21" s="63" t="s">
        <v>233</v>
      </c>
      <c r="B21" s="63" t="s">
        <v>100</v>
      </c>
      <c r="C21" s="75" t="s">
        <v>161</v>
      </c>
      <c r="D21" s="83" t="s">
        <v>162</v>
      </c>
      <c r="E21" s="83"/>
      <c r="F21" s="83"/>
      <c r="G21" s="83"/>
      <c r="H21" s="83"/>
      <c r="I21" s="83"/>
      <c r="J21" s="83"/>
      <c r="K21" s="65" t="s">
        <v>156</v>
      </c>
      <c r="L21" s="66">
        <v>4</v>
      </c>
      <c r="M21" s="67">
        <v>23.3</v>
      </c>
      <c r="N21" s="67">
        <f t="shared" si="0"/>
        <v>29.255480000000002</v>
      </c>
      <c r="O21" s="67">
        <f t="shared" si="1"/>
        <v>117.02192000000001</v>
      </c>
      <c r="P21" s="15"/>
    </row>
    <row r="22" spans="1:17" ht="20.25" customHeight="1" x14ac:dyDescent="0.2">
      <c r="A22" s="63" t="s">
        <v>234</v>
      </c>
      <c r="B22" s="76" t="s">
        <v>100</v>
      </c>
      <c r="C22" s="75" t="s">
        <v>163</v>
      </c>
      <c r="D22" s="83" t="s">
        <v>164</v>
      </c>
      <c r="E22" s="83"/>
      <c r="F22" s="83"/>
      <c r="G22" s="83"/>
      <c r="H22" s="83"/>
      <c r="I22" s="83"/>
      <c r="J22" s="83"/>
      <c r="K22" s="65" t="s">
        <v>156</v>
      </c>
      <c r="L22" s="66">
        <v>8</v>
      </c>
      <c r="M22" s="67">
        <v>8.74</v>
      </c>
      <c r="N22" s="67">
        <f t="shared" si="0"/>
        <v>10.973944000000001</v>
      </c>
      <c r="O22" s="67">
        <f t="shared" si="1"/>
        <v>87.79155200000001</v>
      </c>
      <c r="P22" s="15"/>
    </row>
    <row r="23" spans="1:17" ht="20.25" customHeight="1" x14ac:dyDescent="0.2">
      <c r="A23" s="63" t="s">
        <v>235</v>
      </c>
      <c r="B23" s="76" t="s">
        <v>14</v>
      </c>
      <c r="C23" s="79">
        <v>1001007</v>
      </c>
      <c r="D23" s="83" t="s">
        <v>88</v>
      </c>
      <c r="E23" s="83"/>
      <c r="F23" s="83"/>
      <c r="G23" s="83"/>
      <c r="H23" s="83"/>
      <c r="I23" s="83"/>
      <c r="J23" s="83"/>
      <c r="K23" s="65" t="s">
        <v>5</v>
      </c>
      <c r="L23" s="66">
        <v>15</v>
      </c>
      <c r="M23" s="67">
        <v>151.81</v>
      </c>
      <c r="N23" s="67">
        <f t="shared" si="0"/>
        <v>190.61263600000001</v>
      </c>
      <c r="O23" s="67">
        <f t="shared" si="1"/>
        <v>2859.1895400000003</v>
      </c>
      <c r="P23" s="15"/>
    </row>
    <row r="24" spans="1:17" ht="21.75" customHeight="1" x14ac:dyDescent="0.2">
      <c r="A24" s="60" t="s">
        <v>16</v>
      </c>
      <c r="B24" s="84" t="s">
        <v>165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>
        <f t="shared" si="0"/>
        <v>0</v>
      </c>
      <c r="O24" s="84">
        <f t="shared" si="1"/>
        <v>0</v>
      </c>
      <c r="P24" s="18"/>
      <c r="Q24" s="30"/>
    </row>
    <row r="25" spans="1:17" ht="20.25" customHeight="1" x14ac:dyDescent="0.2">
      <c r="A25" s="63" t="s">
        <v>70</v>
      </c>
      <c r="B25" s="76" t="s">
        <v>21</v>
      </c>
      <c r="C25" s="79" t="s">
        <v>41</v>
      </c>
      <c r="D25" s="83" t="s">
        <v>42</v>
      </c>
      <c r="E25" s="83" t="s">
        <v>42</v>
      </c>
      <c r="F25" s="83" t="s">
        <v>42</v>
      </c>
      <c r="G25" s="83" t="s">
        <v>42</v>
      </c>
      <c r="H25" s="83" t="s">
        <v>42</v>
      </c>
      <c r="I25" s="83" t="s">
        <v>42</v>
      </c>
      <c r="J25" s="83" t="s">
        <v>42</v>
      </c>
      <c r="K25" s="65" t="s">
        <v>25</v>
      </c>
      <c r="L25" s="66">
        <v>20</v>
      </c>
      <c r="M25" s="67">
        <v>31.06</v>
      </c>
      <c r="N25" s="67">
        <f t="shared" si="0"/>
        <v>38.998936</v>
      </c>
      <c r="O25" s="67">
        <f t="shared" si="1"/>
        <v>779.97872000000007</v>
      </c>
      <c r="P25" s="15"/>
    </row>
    <row r="26" spans="1:17" ht="20.25" customHeight="1" x14ac:dyDescent="0.2">
      <c r="A26" s="63" t="s">
        <v>71</v>
      </c>
      <c r="B26" s="76" t="s">
        <v>12</v>
      </c>
      <c r="C26" s="79">
        <v>90371</v>
      </c>
      <c r="D26" s="83" t="s">
        <v>43</v>
      </c>
      <c r="E26" s="83" t="s">
        <v>43</v>
      </c>
      <c r="F26" s="83" t="s">
        <v>43</v>
      </c>
      <c r="G26" s="83" t="s">
        <v>43</v>
      </c>
      <c r="H26" s="83" t="s">
        <v>43</v>
      </c>
      <c r="I26" s="83" t="s">
        <v>43</v>
      </c>
      <c r="J26" s="83" t="s">
        <v>43</v>
      </c>
      <c r="K26" s="65" t="s">
        <v>24</v>
      </c>
      <c r="L26" s="66">
        <v>4</v>
      </c>
      <c r="M26" s="67">
        <v>33.31</v>
      </c>
      <c r="N26" s="67">
        <f t="shared" si="0"/>
        <v>41.824036000000007</v>
      </c>
      <c r="O26" s="67">
        <f t="shared" si="1"/>
        <v>167.29614400000003</v>
      </c>
      <c r="P26" s="15"/>
    </row>
    <row r="27" spans="1:17" ht="20.25" customHeight="1" x14ac:dyDescent="0.2">
      <c r="A27" s="63" t="s">
        <v>80</v>
      </c>
      <c r="B27" s="76" t="s">
        <v>12</v>
      </c>
      <c r="C27" s="79">
        <v>103043</v>
      </c>
      <c r="D27" s="83" t="s">
        <v>64</v>
      </c>
      <c r="E27" s="83" t="s">
        <v>64</v>
      </c>
      <c r="F27" s="83" t="s">
        <v>64</v>
      </c>
      <c r="G27" s="83" t="s">
        <v>64</v>
      </c>
      <c r="H27" s="83" t="s">
        <v>64</v>
      </c>
      <c r="I27" s="83" t="s">
        <v>64</v>
      </c>
      <c r="J27" s="83" t="s">
        <v>64</v>
      </c>
      <c r="K27" s="65" t="s">
        <v>24</v>
      </c>
      <c r="L27" s="66">
        <v>4</v>
      </c>
      <c r="M27" s="67">
        <v>25.54</v>
      </c>
      <c r="N27" s="67">
        <f t="shared" si="0"/>
        <v>32.068024000000001</v>
      </c>
      <c r="O27" s="67">
        <f t="shared" si="1"/>
        <v>128.272096</v>
      </c>
      <c r="P27" s="15"/>
    </row>
    <row r="28" spans="1:17" ht="21.75" customHeight="1" x14ac:dyDescent="0.2">
      <c r="A28" s="60" t="s">
        <v>166</v>
      </c>
      <c r="B28" s="84" t="s">
        <v>17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18"/>
      <c r="Q28" s="30"/>
    </row>
    <row r="29" spans="1:17" ht="20.25" customHeight="1" x14ac:dyDescent="0.2">
      <c r="A29" s="63" t="s">
        <v>236</v>
      </c>
      <c r="B29" s="76" t="s">
        <v>21</v>
      </c>
      <c r="C29" s="75" t="s">
        <v>96</v>
      </c>
      <c r="D29" s="125" t="s">
        <v>97</v>
      </c>
      <c r="E29" s="126"/>
      <c r="F29" s="126"/>
      <c r="G29" s="126"/>
      <c r="H29" s="126"/>
      <c r="I29" s="126"/>
      <c r="J29" s="127"/>
      <c r="K29" s="68" t="s">
        <v>5</v>
      </c>
      <c r="L29" s="81">
        <v>12.33</v>
      </c>
      <c r="M29" s="69">
        <v>788.97</v>
      </c>
      <c r="N29" s="67">
        <f>M29*1.2556</f>
        <v>990.63073200000008</v>
      </c>
      <c r="O29" s="67">
        <f>N29*L29</f>
        <v>12214.47692556</v>
      </c>
      <c r="P29" s="15"/>
    </row>
    <row r="30" spans="1:17" ht="20.25" customHeight="1" x14ac:dyDescent="0.2">
      <c r="A30" s="63" t="s">
        <v>237</v>
      </c>
      <c r="B30" s="75" t="s">
        <v>21</v>
      </c>
      <c r="C30" s="82" t="s">
        <v>167</v>
      </c>
      <c r="D30" s="85" t="s">
        <v>168</v>
      </c>
      <c r="E30" s="86"/>
      <c r="F30" s="86"/>
      <c r="G30" s="86"/>
      <c r="H30" s="86"/>
      <c r="I30" s="86"/>
      <c r="J30" s="87"/>
      <c r="K30" s="68" t="s">
        <v>4</v>
      </c>
      <c r="L30" s="81">
        <v>58.2</v>
      </c>
      <c r="M30" s="69">
        <v>137.82</v>
      </c>
      <c r="N30" s="67">
        <f t="shared" ref="N30:N37" si="2">M30*1.2556</f>
        <v>173.04679200000001</v>
      </c>
      <c r="O30" s="67">
        <f t="shared" ref="O30:O37" si="3">N30*L30</f>
        <v>10071.323294400001</v>
      </c>
      <c r="P30" s="15"/>
    </row>
    <row r="31" spans="1:17" ht="20.25" customHeight="1" x14ac:dyDescent="0.2">
      <c r="A31" s="63" t="s">
        <v>238</v>
      </c>
      <c r="B31" s="75" t="s">
        <v>12</v>
      </c>
      <c r="C31" s="64">
        <v>87265</v>
      </c>
      <c r="D31" s="90" t="s">
        <v>169</v>
      </c>
      <c r="E31" s="91"/>
      <c r="F31" s="91"/>
      <c r="G31" s="91"/>
      <c r="H31" s="91"/>
      <c r="I31" s="91"/>
      <c r="J31" s="92"/>
      <c r="K31" s="70" t="s">
        <v>4</v>
      </c>
      <c r="L31" s="81">
        <v>188.4</v>
      </c>
      <c r="M31" s="69">
        <v>57.15</v>
      </c>
      <c r="N31" s="67">
        <f t="shared" si="2"/>
        <v>71.757540000000006</v>
      </c>
      <c r="O31" s="67">
        <f t="shared" si="3"/>
        <v>13519.120536000002</v>
      </c>
      <c r="P31" s="15"/>
    </row>
    <row r="32" spans="1:17" ht="20.25" customHeight="1" x14ac:dyDescent="0.2">
      <c r="A32" s="63" t="s">
        <v>239</v>
      </c>
      <c r="B32" s="76" t="s">
        <v>21</v>
      </c>
      <c r="C32" s="75" t="s">
        <v>103</v>
      </c>
      <c r="D32" s="90" t="s">
        <v>104</v>
      </c>
      <c r="E32" s="91"/>
      <c r="F32" s="91"/>
      <c r="G32" s="91"/>
      <c r="H32" s="91"/>
      <c r="I32" s="91"/>
      <c r="J32" s="92"/>
      <c r="K32" s="70" t="s">
        <v>4</v>
      </c>
      <c r="L32" s="81">
        <v>16</v>
      </c>
      <c r="M32" s="69">
        <v>152.34</v>
      </c>
      <c r="N32" s="67">
        <f t="shared" si="2"/>
        <v>191.27810400000001</v>
      </c>
      <c r="O32" s="67">
        <f t="shared" si="3"/>
        <v>3060.4496640000002</v>
      </c>
      <c r="P32" s="15"/>
    </row>
    <row r="33" spans="1:19" ht="20.25" customHeight="1" x14ac:dyDescent="0.2">
      <c r="A33" s="63" t="s">
        <v>240</v>
      </c>
      <c r="B33" s="76" t="s">
        <v>100</v>
      </c>
      <c r="C33" s="75" t="s">
        <v>170</v>
      </c>
      <c r="D33" s="90" t="s">
        <v>171</v>
      </c>
      <c r="E33" s="91"/>
      <c r="F33" s="91"/>
      <c r="G33" s="91"/>
      <c r="H33" s="91"/>
      <c r="I33" s="91"/>
      <c r="J33" s="92"/>
      <c r="K33" s="70" t="s">
        <v>4</v>
      </c>
      <c r="L33" s="81">
        <v>77.28</v>
      </c>
      <c r="M33" s="69">
        <v>300.95999999999998</v>
      </c>
      <c r="N33" s="67">
        <f t="shared" si="2"/>
        <v>377.88537600000001</v>
      </c>
      <c r="O33" s="67">
        <f t="shared" si="3"/>
        <v>29202.98185728</v>
      </c>
      <c r="P33" s="15"/>
    </row>
    <row r="34" spans="1:19" ht="20.25" customHeight="1" x14ac:dyDescent="0.2">
      <c r="A34" s="63" t="s">
        <v>241</v>
      </c>
      <c r="B34" s="76" t="s">
        <v>12</v>
      </c>
      <c r="C34" s="75">
        <v>86932</v>
      </c>
      <c r="D34" s="90" t="s">
        <v>172</v>
      </c>
      <c r="E34" s="91"/>
      <c r="F34" s="91"/>
      <c r="G34" s="91"/>
      <c r="H34" s="91"/>
      <c r="I34" s="91"/>
      <c r="J34" s="92"/>
      <c r="K34" s="70" t="s">
        <v>24</v>
      </c>
      <c r="L34" s="81">
        <v>16</v>
      </c>
      <c r="M34" s="69">
        <v>535.66</v>
      </c>
      <c r="N34" s="67">
        <f t="shared" si="2"/>
        <v>672.57469600000002</v>
      </c>
      <c r="O34" s="67">
        <f t="shared" si="3"/>
        <v>10761.195136</v>
      </c>
      <c r="P34" s="15"/>
    </row>
    <row r="35" spans="1:19" ht="20.25" customHeight="1" x14ac:dyDescent="0.2">
      <c r="A35" s="63" t="s">
        <v>242</v>
      </c>
      <c r="B35" s="76" t="s">
        <v>12</v>
      </c>
      <c r="C35" s="75">
        <v>86938</v>
      </c>
      <c r="D35" s="90" t="s">
        <v>173</v>
      </c>
      <c r="E35" s="91"/>
      <c r="F35" s="91"/>
      <c r="G35" s="91"/>
      <c r="H35" s="91"/>
      <c r="I35" s="91"/>
      <c r="J35" s="92"/>
      <c r="K35" s="70" t="s">
        <v>24</v>
      </c>
      <c r="L35" s="81">
        <v>12</v>
      </c>
      <c r="M35" s="69">
        <v>414.44</v>
      </c>
      <c r="N35" s="67">
        <f t="shared" si="2"/>
        <v>520.37086399999998</v>
      </c>
      <c r="O35" s="67">
        <f t="shared" si="3"/>
        <v>6244.4503679999998</v>
      </c>
      <c r="P35" s="15"/>
    </row>
    <row r="36" spans="1:19" ht="20.25" customHeight="1" x14ac:dyDescent="0.2">
      <c r="A36" s="63" t="s">
        <v>243</v>
      </c>
      <c r="B36" s="76" t="s">
        <v>21</v>
      </c>
      <c r="C36" s="75" t="s">
        <v>105</v>
      </c>
      <c r="D36" s="90" t="s">
        <v>106</v>
      </c>
      <c r="E36" s="91"/>
      <c r="F36" s="91"/>
      <c r="G36" s="91"/>
      <c r="H36" s="91"/>
      <c r="I36" s="91"/>
      <c r="J36" s="92"/>
      <c r="K36" s="70" t="s">
        <v>24</v>
      </c>
      <c r="L36" s="81">
        <v>12</v>
      </c>
      <c r="M36" s="69">
        <v>763.46</v>
      </c>
      <c r="N36" s="67">
        <f t="shared" si="2"/>
        <v>958.6003760000001</v>
      </c>
      <c r="O36" s="67">
        <f t="shared" si="3"/>
        <v>11503.204512</v>
      </c>
      <c r="P36" s="15"/>
    </row>
    <row r="37" spans="1:19" ht="20.25" customHeight="1" x14ac:dyDescent="0.2">
      <c r="A37" s="63" t="s">
        <v>244</v>
      </c>
      <c r="B37" s="76" t="s">
        <v>21</v>
      </c>
      <c r="C37" s="75" t="s">
        <v>65</v>
      </c>
      <c r="D37" s="90" t="s">
        <v>66</v>
      </c>
      <c r="E37" s="91"/>
      <c r="F37" s="91"/>
      <c r="G37" s="91"/>
      <c r="H37" s="91"/>
      <c r="I37" s="91"/>
      <c r="J37" s="92"/>
      <c r="K37" s="70" t="s">
        <v>24</v>
      </c>
      <c r="L37" s="81">
        <v>12</v>
      </c>
      <c r="M37" s="69">
        <v>172.14</v>
      </c>
      <c r="N37" s="67">
        <f t="shared" si="2"/>
        <v>216.13898399999999</v>
      </c>
      <c r="O37" s="67">
        <f t="shared" si="3"/>
        <v>2593.6678080000002</v>
      </c>
      <c r="P37" s="15"/>
    </row>
    <row r="38" spans="1:19" ht="15" x14ac:dyDescent="0.2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61"/>
      <c r="N38" s="61"/>
      <c r="O38" s="62"/>
      <c r="P38" s="17"/>
    </row>
    <row r="39" spans="1:19" customFormat="1" ht="34.5" customHeight="1" x14ac:dyDescent="0.25">
      <c r="A39" s="60">
        <v>2</v>
      </c>
      <c r="B39" s="84" t="s">
        <v>44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18">
        <f>SUM(O40:O46)</f>
        <v>38259.262040000001</v>
      </c>
      <c r="R39" s="59"/>
      <c r="S39" s="59"/>
    </row>
    <row r="40" spans="1:19" ht="20.25" customHeight="1" x14ac:dyDescent="0.2">
      <c r="A40" s="63" t="s">
        <v>50</v>
      </c>
      <c r="B40" s="76" t="s">
        <v>12</v>
      </c>
      <c r="C40" s="79">
        <v>104792</v>
      </c>
      <c r="D40" s="83" t="s">
        <v>45</v>
      </c>
      <c r="E40" s="83" t="s">
        <v>45</v>
      </c>
      <c r="F40" s="83" t="s">
        <v>45</v>
      </c>
      <c r="G40" s="83" t="s">
        <v>45</v>
      </c>
      <c r="H40" s="83" t="s">
        <v>45</v>
      </c>
      <c r="I40" s="83" t="s">
        <v>45</v>
      </c>
      <c r="J40" s="83" t="s">
        <v>45</v>
      </c>
      <c r="K40" s="65" t="s">
        <v>25</v>
      </c>
      <c r="L40" s="66">
        <v>900</v>
      </c>
      <c r="M40" s="67">
        <v>0.53</v>
      </c>
      <c r="N40" s="67">
        <f>M40*1.2556</f>
        <v>0.66546800000000006</v>
      </c>
      <c r="O40" s="67">
        <f>N40*L40</f>
        <v>598.9212</v>
      </c>
      <c r="P40" s="15"/>
    </row>
    <row r="41" spans="1:19" ht="20.25" customHeight="1" x14ac:dyDescent="0.2">
      <c r="A41" s="63" t="s">
        <v>51</v>
      </c>
      <c r="B41" s="76" t="s">
        <v>12</v>
      </c>
      <c r="C41" s="79">
        <v>104793</v>
      </c>
      <c r="D41" s="83" t="s">
        <v>46</v>
      </c>
      <c r="E41" s="83" t="s">
        <v>46</v>
      </c>
      <c r="F41" s="83" t="s">
        <v>46</v>
      </c>
      <c r="G41" s="83" t="s">
        <v>46</v>
      </c>
      <c r="H41" s="83" t="s">
        <v>46</v>
      </c>
      <c r="I41" s="83" t="s">
        <v>46</v>
      </c>
      <c r="J41" s="83" t="s">
        <v>46</v>
      </c>
      <c r="K41" s="65" t="s">
        <v>25</v>
      </c>
      <c r="L41" s="66">
        <v>950</v>
      </c>
      <c r="M41" s="67">
        <v>0.72</v>
      </c>
      <c r="N41" s="67">
        <f t="shared" ref="N41:N53" si="4">M41*1.2556</f>
        <v>0.90403199999999995</v>
      </c>
      <c r="O41" s="67">
        <f t="shared" ref="O41:O53" si="5">N41*L41</f>
        <v>858.83039999999994</v>
      </c>
      <c r="P41" s="15"/>
    </row>
    <row r="42" spans="1:19" ht="20.25" customHeight="1" x14ac:dyDescent="0.2">
      <c r="A42" s="63" t="s">
        <v>72</v>
      </c>
      <c r="B42" s="76" t="s">
        <v>12</v>
      </c>
      <c r="C42" s="79">
        <v>91926</v>
      </c>
      <c r="D42" s="83" t="s">
        <v>47</v>
      </c>
      <c r="E42" s="83" t="s">
        <v>47</v>
      </c>
      <c r="F42" s="83" t="s">
        <v>47</v>
      </c>
      <c r="G42" s="83" t="s">
        <v>47</v>
      </c>
      <c r="H42" s="83" t="s">
        <v>47</v>
      </c>
      <c r="I42" s="83" t="s">
        <v>47</v>
      </c>
      <c r="J42" s="83" t="s">
        <v>47</v>
      </c>
      <c r="K42" s="65" t="s">
        <v>25</v>
      </c>
      <c r="L42" s="66">
        <v>900</v>
      </c>
      <c r="M42" s="67">
        <v>5.05</v>
      </c>
      <c r="N42" s="67">
        <f t="shared" si="4"/>
        <v>6.3407799999999996</v>
      </c>
      <c r="O42" s="67">
        <f t="shared" si="5"/>
        <v>5706.7019999999993</v>
      </c>
      <c r="P42" s="15"/>
    </row>
    <row r="43" spans="1:19" ht="20.25" customHeight="1" x14ac:dyDescent="0.2">
      <c r="A43" s="63" t="s">
        <v>83</v>
      </c>
      <c r="B43" s="76" t="s">
        <v>12</v>
      </c>
      <c r="C43" s="79">
        <v>91928</v>
      </c>
      <c r="D43" s="83" t="s">
        <v>48</v>
      </c>
      <c r="E43" s="83" t="s">
        <v>48</v>
      </c>
      <c r="F43" s="83" t="s">
        <v>48</v>
      </c>
      <c r="G43" s="83" t="s">
        <v>48</v>
      </c>
      <c r="H43" s="83" t="s">
        <v>48</v>
      </c>
      <c r="I43" s="83" t="s">
        <v>48</v>
      </c>
      <c r="J43" s="83" t="s">
        <v>48</v>
      </c>
      <c r="K43" s="65" t="s">
        <v>25</v>
      </c>
      <c r="L43" s="66">
        <v>950</v>
      </c>
      <c r="M43" s="67">
        <v>7.72</v>
      </c>
      <c r="N43" s="67">
        <f t="shared" si="4"/>
        <v>9.6932320000000001</v>
      </c>
      <c r="O43" s="67">
        <f t="shared" si="5"/>
        <v>9208.5704000000005</v>
      </c>
      <c r="P43" s="15"/>
    </row>
    <row r="44" spans="1:19" ht="20.25" customHeight="1" x14ac:dyDescent="0.2">
      <c r="A44" s="63" t="s">
        <v>84</v>
      </c>
      <c r="B44" s="75" t="s">
        <v>14</v>
      </c>
      <c r="C44" s="79">
        <v>9009053</v>
      </c>
      <c r="D44" s="83" t="s">
        <v>49</v>
      </c>
      <c r="E44" s="83" t="s">
        <v>49</v>
      </c>
      <c r="F44" s="83" t="s">
        <v>49</v>
      </c>
      <c r="G44" s="83" t="s">
        <v>49</v>
      </c>
      <c r="H44" s="83" t="s">
        <v>49</v>
      </c>
      <c r="I44" s="83" t="s">
        <v>49</v>
      </c>
      <c r="J44" s="83" t="s">
        <v>49</v>
      </c>
      <c r="K44" s="65" t="s">
        <v>24</v>
      </c>
      <c r="L44" s="66">
        <v>50</v>
      </c>
      <c r="M44" s="67">
        <v>270.81</v>
      </c>
      <c r="N44" s="67">
        <f t="shared" si="4"/>
        <v>340.02903600000002</v>
      </c>
      <c r="O44" s="67">
        <f t="shared" si="5"/>
        <v>17001.451800000003</v>
      </c>
      <c r="P44" s="15"/>
    </row>
    <row r="45" spans="1:19" ht="20.25" customHeight="1" x14ac:dyDescent="0.2">
      <c r="A45" s="63" t="s">
        <v>85</v>
      </c>
      <c r="B45" s="76" t="s">
        <v>21</v>
      </c>
      <c r="C45" s="79" t="s">
        <v>55</v>
      </c>
      <c r="D45" s="83" t="s">
        <v>56</v>
      </c>
      <c r="E45" s="83" t="s">
        <v>56</v>
      </c>
      <c r="F45" s="83" t="s">
        <v>56</v>
      </c>
      <c r="G45" s="83" t="s">
        <v>56</v>
      </c>
      <c r="H45" s="83" t="s">
        <v>56</v>
      </c>
      <c r="I45" s="83" t="s">
        <v>56</v>
      </c>
      <c r="J45" s="83" t="s">
        <v>56</v>
      </c>
      <c r="K45" s="65" t="s">
        <v>36</v>
      </c>
      <c r="L45" s="66">
        <v>30</v>
      </c>
      <c r="M45" s="67">
        <v>59.92</v>
      </c>
      <c r="N45" s="67">
        <f t="shared" si="4"/>
        <v>75.235551999999998</v>
      </c>
      <c r="O45" s="67">
        <f t="shared" si="5"/>
        <v>2257.0665599999998</v>
      </c>
      <c r="P45" s="15"/>
    </row>
    <row r="46" spans="1:19" ht="20.25" customHeight="1" x14ac:dyDescent="0.2">
      <c r="A46" s="63" t="s">
        <v>86</v>
      </c>
      <c r="B46" s="76" t="s">
        <v>21</v>
      </c>
      <c r="C46" s="79" t="s">
        <v>57</v>
      </c>
      <c r="D46" s="83" t="s">
        <v>58</v>
      </c>
      <c r="E46" s="83" t="s">
        <v>58</v>
      </c>
      <c r="F46" s="83" t="s">
        <v>58</v>
      </c>
      <c r="G46" s="83" t="s">
        <v>58</v>
      </c>
      <c r="H46" s="83" t="s">
        <v>58</v>
      </c>
      <c r="I46" s="83" t="s">
        <v>58</v>
      </c>
      <c r="J46" s="83" t="s">
        <v>58</v>
      </c>
      <c r="K46" s="65" t="s">
        <v>36</v>
      </c>
      <c r="L46" s="66">
        <v>30</v>
      </c>
      <c r="M46" s="67">
        <v>69.760000000000005</v>
      </c>
      <c r="N46" s="67">
        <f t="shared" si="4"/>
        <v>87.59065600000001</v>
      </c>
      <c r="O46" s="67">
        <f t="shared" si="5"/>
        <v>2627.7196800000002</v>
      </c>
      <c r="P46" s="15"/>
    </row>
    <row r="47" spans="1:19" ht="15" x14ac:dyDescent="0.2">
      <c r="A47" s="88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61"/>
      <c r="N47" s="61"/>
      <c r="O47" s="62"/>
      <c r="P47" s="17"/>
    </row>
    <row r="48" spans="1:19" customFormat="1" ht="34.5" customHeight="1" x14ac:dyDescent="0.25">
      <c r="A48" s="60">
        <v>3</v>
      </c>
      <c r="B48" s="84" t="s">
        <v>60</v>
      </c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18">
        <f>SUM(O51:O53,O55:O55)</f>
        <v>76107.283690000011</v>
      </c>
      <c r="R48" s="59"/>
      <c r="S48" s="59"/>
    </row>
    <row r="49" spans="1:19" ht="15" x14ac:dyDescent="0.2">
      <c r="A49" s="88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61"/>
      <c r="N49" s="61"/>
      <c r="O49" s="62"/>
      <c r="P49" s="17"/>
    </row>
    <row r="50" spans="1:19" ht="21.75" customHeight="1" x14ac:dyDescent="0.2">
      <c r="A50" s="60" t="s">
        <v>22</v>
      </c>
      <c r="B50" s="84" t="s">
        <v>114</v>
      </c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18"/>
      <c r="Q50" s="30"/>
    </row>
    <row r="51" spans="1:19" ht="20.25" customHeight="1" x14ac:dyDescent="0.2">
      <c r="A51" s="63" t="s">
        <v>129</v>
      </c>
      <c r="B51" s="75" t="s">
        <v>14</v>
      </c>
      <c r="C51" s="79">
        <v>17045001</v>
      </c>
      <c r="D51" s="83" t="s">
        <v>18</v>
      </c>
      <c r="E51" s="83"/>
      <c r="F51" s="83"/>
      <c r="G51" s="83"/>
      <c r="H51" s="83"/>
      <c r="I51" s="83"/>
      <c r="J51" s="83"/>
      <c r="K51" s="65" t="s">
        <v>19</v>
      </c>
      <c r="L51" s="66">
        <v>22.5</v>
      </c>
      <c r="M51" s="67">
        <v>10.46</v>
      </c>
      <c r="N51" s="67">
        <f t="shared" si="4"/>
        <v>13.133576000000001</v>
      </c>
      <c r="O51" s="67">
        <f t="shared" si="5"/>
        <v>295.50546000000003</v>
      </c>
      <c r="P51" s="15"/>
    </row>
    <row r="52" spans="1:19" ht="20.25" customHeight="1" x14ac:dyDescent="0.2">
      <c r="A52" s="63" t="s">
        <v>130</v>
      </c>
      <c r="B52" s="75" t="s">
        <v>14</v>
      </c>
      <c r="C52" s="79">
        <v>17045002</v>
      </c>
      <c r="D52" s="83" t="s">
        <v>20</v>
      </c>
      <c r="E52" s="83"/>
      <c r="F52" s="83"/>
      <c r="G52" s="83"/>
      <c r="H52" s="83"/>
      <c r="I52" s="83"/>
      <c r="J52" s="83"/>
      <c r="K52" s="65" t="s">
        <v>5</v>
      </c>
      <c r="L52" s="66">
        <v>22.5</v>
      </c>
      <c r="M52" s="67">
        <v>4.93</v>
      </c>
      <c r="N52" s="67">
        <f t="shared" si="4"/>
        <v>6.1901079999999995</v>
      </c>
      <c r="O52" s="67">
        <f t="shared" si="5"/>
        <v>139.27742999999998</v>
      </c>
      <c r="P52" s="15"/>
    </row>
    <row r="53" spans="1:19" ht="20.25" customHeight="1" x14ac:dyDescent="0.2">
      <c r="A53" s="63" t="s">
        <v>131</v>
      </c>
      <c r="B53" s="75" t="s">
        <v>14</v>
      </c>
      <c r="C53" s="79">
        <v>6002023</v>
      </c>
      <c r="D53" s="83" t="s">
        <v>109</v>
      </c>
      <c r="E53" s="83" t="s">
        <v>109</v>
      </c>
      <c r="F53" s="83" t="s">
        <v>109</v>
      </c>
      <c r="G53" s="83" t="s">
        <v>109</v>
      </c>
      <c r="H53" s="83" t="s">
        <v>109</v>
      </c>
      <c r="I53" s="83" t="s">
        <v>109</v>
      </c>
      <c r="J53" s="83" t="s">
        <v>109</v>
      </c>
      <c r="K53" s="65" t="s">
        <v>4</v>
      </c>
      <c r="L53" s="66">
        <v>100</v>
      </c>
      <c r="M53" s="69">
        <v>154.32</v>
      </c>
      <c r="N53" s="67">
        <f t="shared" si="4"/>
        <v>193.76419200000001</v>
      </c>
      <c r="O53" s="67">
        <f t="shared" si="5"/>
        <v>19376.4192</v>
      </c>
      <c r="P53" s="15"/>
    </row>
    <row r="54" spans="1:19" ht="21.75" customHeight="1" x14ac:dyDescent="0.2">
      <c r="A54" s="60" t="s">
        <v>23</v>
      </c>
      <c r="B54" s="116" t="s">
        <v>126</v>
      </c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8"/>
      <c r="P54" s="18"/>
      <c r="Q54" s="30"/>
    </row>
    <row r="55" spans="1:19" ht="20.25" customHeight="1" x14ac:dyDescent="0.2">
      <c r="A55" s="63" t="s">
        <v>132</v>
      </c>
      <c r="B55" s="75" t="s">
        <v>14</v>
      </c>
      <c r="C55" s="79">
        <v>6002050</v>
      </c>
      <c r="D55" s="83" t="s">
        <v>116</v>
      </c>
      <c r="E55" s="83"/>
      <c r="F55" s="83"/>
      <c r="G55" s="83"/>
      <c r="H55" s="83"/>
      <c r="I55" s="83"/>
      <c r="J55" s="83"/>
      <c r="K55" s="65" t="s">
        <v>4</v>
      </c>
      <c r="L55" s="66">
        <v>80</v>
      </c>
      <c r="M55" s="67">
        <v>560.45000000000005</v>
      </c>
      <c r="N55" s="67">
        <f>M55*1.2556</f>
        <v>703.70102000000009</v>
      </c>
      <c r="O55" s="67">
        <f>N55*L55</f>
        <v>56296.081600000005</v>
      </c>
      <c r="P55" s="15"/>
    </row>
    <row r="56" spans="1:19" ht="15" x14ac:dyDescent="0.2">
      <c r="A56" s="88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61"/>
      <c r="N56" s="61"/>
      <c r="O56" s="62"/>
      <c r="P56" s="17"/>
    </row>
    <row r="57" spans="1:19" customFormat="1" ht="34.5" customHeight="1" x14ac:dyDescent="0.25">
      <c r="A57" s="60">
        <v>4</v>
      </c>
      <c r="B57" s="84" t="s">
        <v>78</v>
      </c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18">
        <f>SUM(O58:O61)</f>
        <v>25682.795759999997</v>
      </c>
      <c r="R57" s="59"/>
      <c r="S57" s="59"/>
    </row>
    <row r="58" spans="1:19" ht="20.25" customHeight="1" x14ac:dyDescent="0.2">
      <c r="A58" s="63" t="s">
        <v>73</v>
      </c>
      <c r="B58" s="76" t="s">
        <v>21</v>
      </c>
      <c r="C58" s="79" t="s">
        <v>34</v>
      </c>
      <c r="D58" s="83" t="s">
        <v>35</v>
      </c>
      <c r="E58" s="83" t="s">
        <v>35</v>
      </c>
      <c r="F58" s="83" t="s">
        <v>35</v>
      </c>
      <c r="G58" s="83" t="s">
        <v>35</v>
      </c>
      <c r="H58" s="83" t="s">
        <v>35</v>
      </c>
      <c r="I58" s="83" t="s">
        <v>35</v>
      </c>
      <c r="J58" s="83" t="s">
        <v>35</v>
      </c>
      <c r="K58" s="65" t="s">
        <v>25</v>
      </c>
      <c r="L58" s="66">
        <v>40</v>
      </c>
      <c r="M58" s="69">
        <v>153.97999999999999</v>
      </c>
      <c r="N58" s="67">
        <f>M58*1.2556</f>
        <v>193.337288</v>
      </c>
      <c r="O58" s="67">
        <f>N58*L58</f>
        <v>7733.4915199999996</v>
      </c>
      <c r="P58" s="15"/>
    </row>
    <row r="59" spans="1:19" ht="20.25" customHeight="1" x14ac:dyDescent="0.2">
      <c r="A59" s="63" t="s">
        <v>74</v>
      </c>
      <c r="B59" s="76" t="s">
        <v>12</v>
      </c>
      <c r="C59" s="79">
        <v>89578</v>
      </c>
      <c r="D59" s="83" t="s">
        <v>38</v>
      </c>
      <c r="E59" s="83" t="s">
        <v>38</v>
      </c>
      <c r="F59" s="83" t="s">
        <v>38</v>
      </c>
      <c r="G59" s="83" t="s">
        <v>38</v>
      </c>
      <c r="H59" s="83" t="s">
        <v>38</v>
      </c>
      <c r="I59" s="83" t="s">
        <v>38</v>
      </c>
      <c r="J59" s="83" t="s">
        <v>38</v>
      </c>
      <c r="K59" s="65" t="s">
        <v>25</v>
      </c>
      <c r="L59" s="66">
        <v>120</v>
      </c>
      <c r="M59" s="69">
        <v>36.32</v>
      </c>
      <c r="N59" s="67">
        <f>M59*1.2556</f>
        <v>45.603391999999999</v>
      </c>
      <c r="O59" s="67">
        <f t="shared" ref="O59:O61" si="6">N59*L59</f>
        <v>5472.4070400000001</v>
      </c>
      <c r="P59" s="15"/>
    </row>
    <row r="60" spans="1:19" ht="20.25" customHeight="1" x14ac:dyDescent="0.2">
      <c r="A60" s="63" t="s">
        <v>75</v>
      </c>
      <c r="B60" s="76" t="s">
        <v>12</v>
      </c>
      <c r="C60" s="79">
        <v>89580</v>
      </c>
      <c r="D60" s="83" t="s">
        <v>39</v>
      </c>
      <c r="E60" s="83" t="s">
        <v>39</v>
      </c>
      <c r="F60" s="83" t="s">
        <v>39</v>
      </c>
      <c r="G60" s="83" t="s">
        <v>39</v>
      </c>
      <c r="H60" s="83" t="s">
        <v>39</v>
      </c>
      <c r="I60" s="83" t="s">
        <v>39</v>
      </c>
      <c r="J60" s="83" t="s">
        <v>39</v>
      </c>
      <c r="K60" s="65" t="s">
        <v>25</v>
      </c>
      <c r="L60" s="66">
        <v>90</v>
      </c>
      <c r="M60" s="69">
        <v>74.819999999999993</v>
      </c>
      <c r="N60" s="67">
        <f t="shared" ref="N60:N61" si="7">M60*1.2556</f>
        <v>93.943991999999994</v>
      </c>
      <c r="O60" s="67">
        <f>N60*L60</f>
        <v>8454.9592799999991</v>
      </c>
      <c r="P60" s="15"/>
    </row>
    <row r="61" spans="1:19" ht="20.25" customHeight="1" x14ac:dyDescent="0.2">
      <c r="A61" s="63" t="s">
        <v>76</v>
      </c>
      <c r="B61" s="76" t="s">
        <v>12</v>
      </c>
      <c r="C61" s="79">
        <v>89576</v>
      </c>
      <c r="D61" s="83" t="s">
        <v>40</v>
      </c>
      <c r="E61" s="83" t="s">
        <v>40</v>
      </c>
      <c r="F61" s="83" t="s">
        <v>40</v>
      </c>
      <c r="G61" s="83" t="s">
        <v>40</v>
      </c>
      <c r="H61" s="83" t="s">
        <v>40</v>
      </c>
      <c r="I61" s="83" t="s">
        <v>40</v>
      </c>
      <c r="J61" s="83" t="s">
        <v>40</v>
      </c>
      <c r="K61" s="65" t="s">
        <v>25</v>
      </c>
      <c r="L61" s="66">
        <v>110</v>
      </c>
      <c r="M61" s="69">
        <v>29.12</v>
      </c>
      <c r="N61" s="67">
        <f t="shared" si="7"/>
        <v>36.563072000000005</v>
      </c>
      <c r="O61" s="67">
        <f t="shared" si="6"/>
        <v>4021.9379200000008</v>
      </c>
      <c r="P61" s="15"/>
    </row>
    <row r="62" spans="1:19" ht="15" x14ac:dyDescent="0.2">
      <c r="A62" s="72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61"/>
      <c r="N62" s="61"/>
      <c r="O62" s="62"/>
      <c r="P62" s="17"/>
    </row>
    <row r="63" spans="1:19" customFormat="1" ht="34.5" customHeight="1" x14ac:dyDescent="0.25">
      <c r="A63" s="60">
        <v>5</v>
      </c>
      <c r="B63" s="84" t="s">
        <v>61</v>
      </c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18">
        <f>SUM(O64:O65)</f>
        <v>367.50307071999998</v>
      </c>
      <c r="R63" s="59"/>
      <c r="S63" s="59"/>
    </row>
    <row r="64" spans="1:19" ht="20.25" customHeight="1" x14ac:dyDescent="0.2">
      <c r="A64" s="63" t="s">
        <v>52</v>
      </c>
      <c r="B64" s="76" t="s">
        <v>14</v>
      </c>
      <c r="C64" s="80">
        <v>14001003</v>
      </c>
      <c r="D64" s="85" t="s">
        <v>62</v>
      </c>
      <c r="E64" s="86"/>
      <c r="F64" s="86"/>
      <c r="G64" s="86"/>
      <c r="H64" s="86"/>
      <c r="I64" s="86"/>
      <c r="J64" s="87"/>
      <c r="K64" s="68" t="s">
        <v>4</v>
      </c>
      <c r="L64" s="66">
        <v>1.1599999999999999</v>
      </c>
      <c r="M64" s="69">
        <v>163.86</v>
      </c>
      <c r="N64" s="67">
        <f>M64*1.2556</f>
        <v>205.74261600000003</v>
      </c>
      <c r="O64" s="67">
        <f>N64*L64</f>
        <v>238.66143456</v>
      </c>
      <c r="P64" s="15"/>
    </row>
    <row r="65" spans="1:19" ht="20.25" customHeight="1" x14ac:dyDescent="0.2">
      <c r="A65" s="63" t="s">
        <v>53</v>
      </c>
      <c r="B65" s="76" t="s">
        <v>14</v>
      </c>
      <c r="C65" s="79">
        <v>14050001</v>
      </c>
      <c r="D65" s="119" t="s">
        <v>63</v>
      </c>
      <c r="E65" s="120"/>
      <c r="F65" s="120"/>
      <c r="G65" s="120"/>
      <c r="H65" s="120"/>
      <c r="I65" s="120"/>
      <c r="J65" s="121"/>
      <c r="K65" s="70" t="s">
        <v>4</v>
      </c>
      <c r="L65" s="66">
        <v>1.1599999999999999</v>
      </c>
      <c r="M65" s="69">
        <v>88.46</v>
      </c>
      <c r="N65" s="67">
        <f>M65*1.2556</f>
        <v>111.070376</v>
      </c>
      <c r="O65" s="67">
        <f t="shared" ref="O65" si="8">N65*L65</f>
        <v>128.84163615999998</v>
      </c>
      <c r="P65" s="15"/>
    </row>
    <row r="66" spans="1:19" ht="15" x14ac:dyDescent="0.2">
      <c r="A66" s="72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61"/>
      <c r="N66" s="61"/>
      <c r="O66" s="62"/>
      <c r="P66" s="17"/>
    </row>
    <row r="67" spans="1:19" customFormat="1" ht="34.5" customHeight="1" x14ac:dyDescent="0.25">
      <c r="A67" s="60">
        <v>6</v>
      </c>
      <c r="B67" s="84" t="s">
        <v>175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18">
        <f>SUM(O70:O72,O74:O79,O81)</f>
        <v>92735.426775999993</v>
      </c>
      <c r="R67" s="59"/>
      <c r="S67" s="59"/>
    </row>
    <row r="68" spans="1:19" ht="15" x14ac:dyDescent="0.2">
      <c r="A68" s="88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61"/>
      <c r="N68" s="61"/>
      <c r="O68" s="62"/>
      <c r="P68" s="17"/>
    </row>
    <row r="69" spans="1:19" ht="21.75" customHeight="1" x14ac:dyDescent="0.2">
      <c r="A69" s="60" t="s">
        <v>133</v>
      </c>
      <c r="B69" s="84" t="s">
        <v>117</v>
      </c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18"/>
      <c r="Q69" s="30"/>
    </row>
    <row r="70" spans="1:19" ht="20.25" customHeight="1" x14ac:dyDescent="0.2">
      <c r="A70" s="63" t="s">
        <v>134</v>
      </c>
      <c r="B70" s="76" t="s">
        <v>21</v>
      </c>
      <c r="C70" s="79" t="s">
        <v>118</v>
      </c>
      <c r="D70" s="90" t="s">
        <v>119</v>
      </c>
      <c r="E70" s="91"/>
      <c r="F70" s="91"/>
      <c r="G70" s="91"/>
      <c r="H70" s="91"/>
      <c r="I70" s="91"/>
      <c r="J70" s="92"/>
      <c r="K70" s="65" t="s">
        <v>4</v>
      </c>
      <c r="L70" s="66">
        <v>9</v>
      </c>
      <c r="M70" s="69">
        <v>30.66</v>
      </c>
      <c r="N70" s="67">
        <f>M70*1.2556</f>
        <v>38.496696</v>
      </c>
      <c r="O70" s="67">
        <f>N70*L70</f>
        <v>346.47026399999999</v>
      </c>
      <c r="P70" s="15"/>
    </row>
    <row r="71" spans="1:19" ht="20.25" customHeight="1" x14ac:dyDescent="0.2">
      <c r="A71" s="63" t="s">
        <v>135</v>
      </c>
      <c r="B71" s="76" t="s">
        <v>14</v>
      </c>
      <c r="C71" s="79">
        <v>10011092</v>
      </c>
      <c r="D71" s="90" t="s">
        <v>120</v>
      </c>
      <c r="E71" s="91"/>
      <c r="F71" s="91"/>
      <c r="G71" s="91"/>
      <c r="H71" s="91"/>
      <c r="I71" s="91"/>
      <c r="J71" s="92"/>
      <c r="K71" s="65" t="s">
        <v>25</v>
      </c>
      <c r="L71" s="66">
        <v>10</v>
      </c>
      <c r="M71" s="69">
        <v>233.21</v>
      </c>
      <c r="N71" s="67">
        <f>M71*1.2556</f>
        <v>292.81847600000003</v>
      </c>
      <c r="O71" s="67">
        <f>N71*L71</f>
        <v>2928.1847600000001</v>
      </c>
      <c r="P71" s="15"/>
    </row>
    <row r="72" spans="1:19" ht="20.25" customHeight="1" x14ac:dyDescent="0.2">
      <c r="A72" s="63" t="s">
        <v>136</v>
      </c>
      <c r="B72" s="76" t="s">
        <v>12</v>
      </c>
      <c r="C72" s="79">
        <v>104166</v>
      </c>
      <c r="D72" s="90" t="s">
        <v>174</v>
      </c>
      <c r="E72" s="91" t="s">
        <v>174</v>
      </c>
      <c r="F72" s="91" t="s">
        <v>174</v>
      </c>
      <c r="G72" s="91" t="s">
        <v>174</v>
      </c>
      <c r="H72" s="91" t="s">
        <v>174</v>
      </c>
      <c r="I72" s="91" t="s">
        <v>174</v>
      </c>
      <c r="J72" s="92" t="s">
        <v>174</v>
      </c>
      <c r="K72" s="65" t="s">
        <v>25</v>
      </c>
      <c r="L72" s="66">
        <v>30</v>
      </c>
      <c r="M72" s="69">
        <v>82.5</v>
      </c>
      <c r="N72" s="67">
        <f>M72*1.2556</f>
        <v>103.587</v>
      </c>
      <c r="O72" s="67">
        <f>N72*L72</f>
        <v>3107.61</v>
      </c>
      <c r="P72" s="15"/>
    </row>
    <row r="73" spans="1:19" ht="21.75" customHeight="1" x14ac:dyDescent="0.2">
      <c r="A73" s="60" t="s">
        <v>137</v>
      </c>
      <c r="B73" s="84" t="s">
        <v>60</v>
      </c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>
        <f>M73*1.2556</f>
        <v>0</v>
      </c>
      <c r="O73" s="84">
        <f>N73*L73</f>
        <v>0</v>
      </c>
      <c r="P73" s="18"/>
      <c r="Q73" s="30"/>
    </row>
    <row r="74" spans="1:19" ht="20.25" customHeight="1" x14ac:dyDescent="0.2">
      <c r="A74" s="63" t="s">
        <v>138</v>
      </c>
      <c r="B74" s="75" t="s">
        <v>14</v>
      </c>
      <c r="C74" s="79">
        <v>17045001</v>
      </c>
      <c r="D74" s="83" t="s">
        <v>18</v>
      </c>
      <c r="E74" s="83"/>
      <c r="F74" s="83"/>
      <c r="G74" s="83"/>
      <c r="H74" s="83"/>
      <c r="I74" s="83"/>
      <c r="J74" s="83"/>
      <c r="K74" s="65" t="s">
        <v>19</v>
      </c>
      <c r="L74" s="66">
        <v>18</v>
      </c>
      <c r="M74" s="67">
        <v>10.46</v>
      </c>
      <c r="N74" s="67">
        <f t="shared" ref="N74:N79" si="9">M74*1.2556</f>
        <v>13.133576000000001</v>
      </c>
      <c r="O74" s="67">
        <f t="shared" ref="O74:O79" si="10">N74*L74</f>
        <v>236.40436800000003</v>
      </c>
      <c r="P74" s="15"/>
    </row>
    <row r="75" spans="1:19" ht="20.25" customHeight="1" x14ac:dyDescent="0.2">
      <c r="A75" s="63" t="s">
        <v>139</v>
      </c>
      <c r="B75" s="75" t="s">
        <v>14</v>
      </c>
      <c r="C75" s="79">
        <v>17045002</v>
      </c>
      <c r="D75" s="83" t="s">
        <v>20</v>
      </c>
      <c r="E75" s="83"/>
      <c r="F75" s="83"/>
      <c r="G75" s="83"/>
      <c r="H75" s="83"/>
      <c r="I75" s="83"/>
      <c r="J75" s="83"/>
      <c r="K75" s="65" t="s">
        <v>5</v>
      </c>
      <c r="L75" s="66">
        <v>18</v>
      </c>
      <c r="M75" s="67">
        <v>4.93</v>
      </c>
      <c r="N75" s="67">
        <f t="shared" si="9"/>
        <v>6.1901079999999995</v>
      </c>
      <c r="O75" s="67">
        <f t="shared" si="10"/>
        <v>111.421944</v>
      </c>
      <c r="P75" s="15"/>
    </row>
    <row r="76" spans="1:19" ht="20.25" customHeight="1" x14ac:dyDescent="0.2">
      <c r="A76" s="63" t="s">
        <v>245</v>
      </c>
      <c r="B76" s="76" t="s">
        <v>21</v>
      </c>
      <c r="C76" s="79" t="s">
        <v>34</v>
      </c>
      <c r="D76" s="83" t="s">
        <v>35</v>
      </c>
      <c r="E76" s="83" t="s">
        <v>35</v>
      </c>
      <c r="F76" s="83" t="s">
        <v>35</v>
      </c>
      <c r="G76" s="83" t="s">
        <v>35</v>
      </c>
      <c r="H76" s="83" t="s">
        <v>35</v>
      </c>
      <c r="I76" s="83" t="s">
        <v>35</v>
      </c>
      <c r="J76" s="83" t="s">
        <v>35</v>
      </c>
      <c r="K76" s="65" t="s">
        <v>25</v>
      </c>
      <c r="L76" s="66">
        <v>50</v>
      </c>
      <c r="M76" s="69">
        <v>153.97999999999999</v>
      </c>
      <c r="N76" s="67">
        <f t="shared" si="9"/>
        <v>193.337288</v>
      </c>
      <c r="O76" s="67">
        <f t="shared" si="10"/>
        <v>9666.8644000000004</v>
      </c>
      <c r="P76" s="15"/>
    </row>
    <row r="77" spans="1:19" ht="20.25" customHeight="1" x14ac:dyDescent="0.2">
      <c r="A77" s="63" t="s">
        <v>246</v>
      </c>
      <c r="B77" s="76" t="s">
        <v>14</v>
      </c>
      <c r="C77" s="79">
        <v>15003004</v>
      </c>
      <c r="D77" s="83" t="s">
        <v>37</v>
      </c>
      <c r="E77" s="83" t="s">
        <v>37</v>
      </c>
      <c r="F77" s="83" t="s">
        <v>37</v>
      </c>
      <c r="G77" s="83" t="s">
        <v>37</v>
      </c>
      <c r="H77" s="83" t="s">
        <v>37</v>
      </c>
      <c r="I77" s="83" t="s">
        <v>37</v>
      </c>
      <c r="J77" s="83" t="s">
        <v>37</v>
      </c>
      <c r="K77" s="65" t="s">
        <v>25</v>
      </c>
      <c r="L77" s="66">
        <v>50</v>
      </c>
      <c r="M77" s="69">
        <v>10.47</v>
      </c>
      <c r="N77" s="67">
        <f t="shared" si="9"/>
        <v>13.146132000000001</v>
      </c>
      <c r="O77" s="67">
        <f t="shared" si="10"/>
        <v>657.30660000000012</v>
      </c>
      <c r="P77" s="15"/>
    </row>
    <row r="78" spans="1:19" ht="20.25" customHeight="1" x14ac:dyDescent="0.2">
      <c r="A78" s="63" t="s">
        <v>247</v>
      </c>
      <c r="B78" s="76" t="s">
        <v>12</v>
      </c>
      <c r="C78" s="79">
        <v>89578</v>
      </c>
      <c r="D78" s="83" t="s">
        <v>38</v>
      </c>
      <c r="E78" s="83" t="s">
        <v>38</v>
      </c>
      <c r="F78" s="83" t="s">
        <v>38</v>
      </c>
      <c r="G78" s="83" t="s">
        <v>38</v>
      </c>
      <c r="H78" s="83" t="s">
        <v>38</v>
      </c>
      <c r="I78" s="83" t="s">
        <v>38</v>
      </c>
      <c r="J78" s="83" t="s">
        <v>38</v>
      </c>
      <c r="K78" s="65" t="s">
        <v>25</v>
      </c>
      <c r="L78" s="66">
        <v>65</v>
      </c>
      <c r="M78" s="69">
        <v>36.32</v>
      </c>
      <c r="N78" s="67">
        <f>M78*1.2556</f>
        <v>45.603391999999999</v>
      </c>
      <c r="O78" s="67">
        <f>N78*L78</f>
        <v>2964.22048</v>
      </c>
      <c r="P78" s="15"/>
    </row>
    <row r="79" spans="1:19" ht="20.25" customHeight="1" x14ac:dyDescent="0.2">
      <c r="A79" s="63" t="s">
        <v>248</v>
      </c>
      <c r="B79" s="76" t="s">
        <v>14</v>
      </c>
      <c r="C79" s="79">
        <v>6002044</v>
      </c>
      <c r="D79" s="83" t="s">
        <v>176</v>
      </c>
      <c r="E79" s="83" t="s">
        <v>176</v>
      </c>
      <c r="F79" s="83" t="s">
        <v>176</v>
      </c>
      <c r="G79" s="83" t="s">
        <v>176</v>
      </c>
      <c r="H79" s="83" t="s">
        <v>176</v>
      </c>
      <c r="I79" s="83" t="s">
        <v>176</v>
      </c>
      <c r="J79" s="83" t="s">
        <v>176</v>
      </c>
      <c r="K79" s="65" t="s">
        <v>4</v>
      </c>
      <c r="L79" s="66">
        <v>100</v>
      </c>
      <c r="M79" s="69">
        <v>84.24</v>
      </c>
      <c r="N79" s="67">
        <f t="shared" si="9"/>
        <v>105.771744</v>
      </c>
      <c r="O79" s="67">
        <f t="shared" si="10"/>
        <v>10577.1744</v>
      </c>
      <c r="P79" s="15"/>
    </row>
    <row r="80" spans="1:19" ht="21.75" customHeight="1" x14ac:dyDescent="0.2">
      <c r="A80" s="60" t="s">
        <v>249</v>
      </c>
      <c r="B80" s="84" t="s">
        <v>110</v>
      </c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18"/>
      <c r="Q80" s="30"/>
    </row>
    <row r="81" spans="1:19" ht="20.25" customHeight="1" x14ac:dyDescent="0.2">
      <c r="A81" s="63" t="s">
        <v>250</v>
      </c>
      <c r="B81" s="76" t="s">
        <v>14</v>
      </c>
      <c r="C81" s="79">
        <v>17001027</v>
      </c>
      <c r="D81" s="90" t="s">
        <v>121</v>
      </c>
      <c r="E81" s="91" t="s">
        <v>121</v>
      </c>
      <c r="F81" s="91" t="s">
        <v>121</v>
      </c>
      <c r="G81" s="91" t="s">
        <v>121</v>
      </c>
      <c r="H81" s="91" t="s">
        <v>121</v>
      </c>
      <c r="I81" s="91" t="s">
        <v>121</v>
      </c>
      <c r="J81" s="92" t="s">
        <v>121</v>
      </c>
      <c r="K81" s="65" t="s">
        <v>25</v>
      </c>
      <c r="L81" s="66">
        <v>90</v>
      </c>
      <c r="M81" s="69">
        <v>549.89</v>
      </c>
      <c r="N81" s="67">
        <f>M81*1.2556</f>
        <v>690.44188399999996</v>
      </c>
      <c r="O81" s="67">
        <f>N81*L81</f>
        <v>62139.769559999993</v>
      </c>
      <c r="P81" s="15"/>
    </row>
    <row r="82" spans="1:19" ht="15" x14ac:dyDescent="0.2">
      <c r="A82" s="88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61"/>
      <c r="N82" s="61"/>
      <c r="O82" s="62"/>
      <c r="P82" s="17"/>
    </row>
    <row r="83" spans="1:19" customFormat="1" ht="34.5" customHeight="1" x14ac:dyDescent="0.25">
      <c r="A83" s="60">
        <v>7</v>
      </c>
      <c r="B83" s="84" t="s">
        <v>115</v>
      </c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18">
        <f>SUM(O86:O95,O97:O98,O109:O118,O120:O124,O126:O127,O100:O107)</f>
        <v>48332.194888040009</v>
      </c>
      <c r="R83" s="59"/>
      <c r="S83" s="59"/>
    </row>
    <row r="84" spans="1:19" ht="15" x14ac:dyDescent="0.2">
      <c r="A84" s="88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61"/>
      <c r="N84" s="61"/>
      <c r="O84" s="62"/>
      <c r="P84" s="17"/>
    </row>
    <row r="85" spans="1:19" ht="20.25" customHeight="1" x14ac:dyDescent="0.2">
      <c r="A85" s="60" t="s">
        <v>77</v>
      </c>
      <c r="B85" s="84" t="s">
        <v>154</v>
      </c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18"/>
    </row>
    <row r="86" spans="1:19" ht="20.25" customHeight="1" x14ac:dyDescent="0.2">
      <c r="A86" s="63" t="s">
        <v>140</v>
      </c>
      <c r="B86" s="64" t="s">
        <v>14</v>
      </c>
      <c r="C86" s="79">
        <v>10060035</v>
      </c>
      <c r="D86" s="83" t="s">
        <v>155</v>
      </c>
      <c r="E86" s="83"/>
      <c r="F86" s="83"/>
      <c r="G86" s="83"/>
      <c r="H86" s="83"/>
      <c r="I86" s="83"/>
      <c r="J86" s="83"/>
      <c r="K86" s="65" t="s">
        <v>156</v>
      </c>
      <c r="L86" s="66">
        <v>4</v>
      </c>
      <c r="M86" s="67">
        <v>41.18</v>
      </c>
      <c r="N86" s="67">
        <f>M86*1.2556</f>
        <v>51.705608000000005</v>
      </c>
      <c r="O86" s="67">
        <f>N86*L86</f>
        <v>206.82243200000002</v>
      </c>
      <c r="P86" s="15"/>
    </row>
    <row r="87" spans="1:19" ht="20.25" customHeight="1" x14ac:dyDescent="0.2">
      <c r="A87" s="63" t="s">
        <v>141</v>
      </c>
      <c r="B87" s="75" t="s">
        <v>14</v>
      </c>
      <c r="C87" s="79">
        <v>4050010</v>
      </c>
      <c r="D87" s="83" t="s">
        <v>157</v>
      </c>
      <c r="E87" s="83"/>
      <c r="F87" s="83"/>
      <c r="G87" s="83"/>
      <c r="H87" s="83"/>
      <c r="I87" s="83"/>
      <c r="J87" s="83"/>
      <c r="K87" s="65" t="s">
        <v>4</v>
      </c>
      <c r="L87" s="66">
        <v>21</v>
      </c>
      <c r="M87" s="67">
        <v>10.76</v>
      </c>
      <c r="N87" s="67">
        <f t="shared" ref="N87:N95" si="11">M87*1.2556</f>
        <v>13.510256</v>
      </c>
      <c r="O87" s="67">
        <f t="shared" ref="O87:O95" si="12">N87*L87</f>
        <v>283.71537599999999</v>
      </c>
      <c r="P87" s="15"/>
    </row>
    <row r="88" spans="1:19" ht="20.25" customHeight="1" x14ac:dyDescent="0.2">
      <c r="A88" s="63" t="s">
        <v>142</v>
      </c>
      <c r="B88" s="76" t="s">
        <v>100</v>
      </c>
      <c r="C88" s="75" t="s">
        <v>158</v>
      </c>
      <c r="D88" s="83" t="s">
        <v>159</v>
      </c>
      <c r="E88" s="83"/>
      <c r="F88" s="83"/>
      <c r="G88" s="83"/>
      <c r="H88" s="83"/>
      <c r="I88" s="83"/>
      <c r="J88" s="83"/>
      <c r="K88" s="65" t="s">
        <v>156</v>
      </c>
      <c r="L88" s="66">
        <v>6</v>
      </c>
      <c r="M88" s="67">
        <v>16</v>
      </c>
      <c r="N88" s="67">
        <f t="shared" si="11"/>
        <v>20.089600000000001</v>
      </c>
      <c r="O88" s="67">
        <f t="shared" si="12"/>
        <v>120.5376</v>
      </c>
      <c r="P88" s="15"/>
    </row>
    <row r="89" spans="1:19" ht="20.25" customHeight="1" x14ac:dyDescent="0.2">
      <c r="A89" s="63" t="s">
        <v>143</v>
      </c>
      <c r="B89" s="76" t="s">
        <v>100</v>
      </c>
      <c r="C89" s="75" t="s">
        <v>107</v>
      </c>
      <c r="D89" s="83" t="s">
        <v>108</v>
      </c>
      <c r="E89" s="83"/>
      <c r="F89" s="83"/>
      <c r="G89" s="83"/>
      <c r="H89" s="83"/>
      <c r="I89" s="83"/>
      <c r="J89" s="83"/>
      <c r="K89" s="65" t="s">
        <v>4</v>
      </c>
      <c r="L89" s="66">
        <v>37.549999999999997</v>
      </c>
      <c r="M89" s="67">
        <v>41.25</v>
      </c>
      <c r="N89" s="67">
        <f t="shared" si="11"/>
        <v>51.793500000000002</v>
      </c>
      <c r="O89" s="67">
        <f t="shared" si="12"/>
        <v>1944.8459249999999</v>
      </c>
      <c r="P89" s="15"/>
    </row>
    <row r="90" spans="1:19" ht="20.25" customHeight="1" x14ac:dyDescent="0.2">
      <c r="A90" s="63" t="s">
        <v>251</v>
      </c>
      <c r="B90" s="76" t="s">
        <v>12</v>
      </c>
      <c r="C90" s="75">
        <v>97634</v>
      </c>
      <c r="D90" s="83" t="s">
        <v>160</v>
      </c>
      <c r="E90" s="83"/>
      <c r="F90" s="83"/>
      <c r="G90" s="83"/>
      <c r="H90" s="83"/>
      <c r="I90" s="83"/>
      <c r="J90" s="83"/>
      <c r="K90" s="65" t="s">
        <v>4</v>
      </c>
      <c r="L90" s="66">
        <v>83.1</v>
      </c>
      <c r="M90" s="67">
        <v>8.01</v>
      </c>
      <c r="N90" s="67">
        <f t="shared" si="11"/>
        <v>10.057356</v>
      </c>
      <c r="O90" s="67">
        <f t="shared" si="12"/>
        <v>835.76628359999995</v>
      </c>
      <c r="P90" s="15"/>
    </row>
    <row r="91" spans="1:19" ht="20.25" customHeight="1" x14ac:dyDescent="0.2">
      <c r="A91" s="63" t="s">
        <v>252</v>
      </c>
      <c r="B91" s="63" t="s">
        <v>100</v>
      </c>
      <c r="C91" s="75" t="s">
        <v>161</v>
      </c>
      <c r="D91" s="83" t="s">
        <v>162</v>
      </c>
      <c r="E91" s="83"/>
      <c r="F91" s="83"/>
      <c r="G91" s="83"/>
      <c r="H91" s="83"/>
      <c r="I91" s="83"/>
      <c r="J91" s="83"/>
      <c r="K91" s="65" t="s">
        <v>156</v>
      </c>
      <c r="L91" s="66">
        <v>2</v>
      </c>
      <c r="M91" s="67">
        <v>23.3</v>
      </c>
      <c r="N91" s="67">
        <f t="shared" si="11"/>
        <v>29.255480000000002</v>
      </c>
      <c r="O91" s="67">
        <f t="shared" si="12"/>
        <v>58.510960000000004</v>
      </c>
      <c r="P91" s="15"/>
    </row>
    <row r="92" spans="1:19" ht="20.25" customHeight="1" x14ac:dyDescent="0.2">
      <c r="A92" s="63" t="s">
        <v>253</v>
      </c>
      <c r="B92" s="76" t="s">
        <v>100</v>
      </c>
      <c r="C92" s="75" t="s">
        <v>163</v>
      </c>
      <c r="D92" s="83" t="s">
        <v>164</v>
      </c>
      <c r="E92" s="83"/>
      <c r="F92" s="83"/>
      <c r="G92" s="83"/>
      <c r="H92" s="83"/>
      <c r="I92" s="83"/>
      <c r="J92" s="83"/>
      <c r="K92" s="65" t="s">
        <v>156</v>
      </c>
      <c r="L92" s="66">
        <v>4</v>
      </c>
      <c r="M92" s="67">
        <v>8.74</v>
      </c>
      <c r="N92" s="67">
        <f t="shared" si="11"/>
        <v>10.973944000000001</v>
      </c>
      <c r="O92" s="67">
        <f t="shared" si="12"/>
        <v>43.895776000000005</v>
      </c>
      <c r="P92" s="15"/>
    </row>
    <row r="93" spans="1:19" ht="20.25" customHeight="1" x14ac:dyDescent="0.2">
      <c r="A93" s="63" t="s">
        <v>254</v>
      </c>
      <c r="B93" s="76" t="s">
        <v>12</v>
      </c>
      <c r="C93" s="79">
        <v>104792</v>
      </c>
      <c r="D93" s="83" t="s">
        <v>45</v>
      </c>
      <c r="E93" s="83" t="s">
        <v>45</v>
      </c>
      <c r="F93" s="83" t="s">
        <v>45</v>
      </c>
      <c r="G93" s="83" t="s">
        <v>45</v>
      </c>
      <c r="H93" s="83" t="s">
        <v>45</v>
      </c>
      <c r="I93" s="83" t="s">
        <v>45</v>
      </c>
      <c r="J93" s="83" t="s">
        <v>45</v>
      </c>
      <c r="K93" s="65" t="s">
        <v>25</v>
      </c>
      <c r="L93" s="66">
        <v>92</v>
      </c>
      <c r="M93" s="67">
        <v>0.53</v>
      </c>
      <c r="N93" s="67">
        <f t="shared" si="11"/>
        <v>0.66546800000000006</v>
      </c>
      <c r="O93" s="67">
        <f t="shared" si="12"/>
        <v>61.223056000000007</v>
      </c>
      <c r="P93" s="15"/>
    </row>
    <row r="94" spans="1:19" ht="20.25" customHeight="1" x14ac:dyDescent="0.2">
      <c r="A94" s="63" t="s">
        <v>255</v>
      </c>
      <c r="B94" s="76" t="s">
        <v>12</v>
      </c>
      <c r="C94" s="79">
        <v>104793</v>
      </c>
      <c r="D94" s="83" t="s">
        <v>46</v>
      </c>
      <c r="E94" s="83" t="s">
        <v>46</v>
      </c>
      <c r="F94" s="83" t="s">
        <v>46</v>
      </c>
      <c r="G94" s="83" t="s">
        <v>46</v>
      </c>
      <c r="H94" s="83" t="s">
        <v>46</v>
      </c>
      <c r="I94" s="83" t="s">
        <v>46</v>
      </c>
      <c r="J94" s="83" t="s">
        <v>46</v>
      </c>
      <c r="K94" s="65" t="s">
        <v>25</v>
      </c>
      <c r="L94" s="66">
        <v>92</v>
      </c>
      <c r="M94" s="67">
        <v>0.72</v>
      </c>
      <c r="N94" s="67">
        <f t="shared" si="11"/>
        <v>0.90403199999999995</v>
      </c>
      <c r="O94" s="67">
        <f>N94*L94</f>
        <v>83.170943999999992</v>
      </c>
      <c r="P94" s="15"/>
    </row>
    <row r="95" spans="1:19" ht="20.25" customHeight="1" x14ac:dyDescent="0.2">
      <c r="A95" s="63" t="s">
        <v>256</v>
      </c>
      <c r="B95" s="76" t="s">
        <v>14</v>
      </c>
      <c r="C95" s="79">
        <v>1001007</v>
      </c>
      <c r="D95" s="83" t="s">
        <v>88</v>
      </c>
      <c r="E95" s="83"/>
      <c r="F95" s="83"/>
      <c r="G95" s="83"/>
      <c r="H95" s="83"/>
      <c r="I95" s="83"/>
      <c r="J95" s="83"/>
      <c r="K95" s="65" t="s">
        <v>5</v>
      </c>
      <c r="L95" s="66">
        <v>8.4499999999999993</v>
      </c>
      <c r="M95" s="67">
        <v>151.81</v>
      </c>
      <c r="N95" s="67">
        <f t="shared" si="11"/>
        <v>190.61263600000001</v>
      </c>
      <c r="O95" s="67">
        <f t="shared" si="12"/>
        <v>1610.6767742</v>
      </c>
      <c r="P95" s="15"/>
    </row>
    <row r="96" spans="1:19" ht="20.25" customHeight="1" x14ac:dyDescent="0.2">
      <c r="A96" s="60" t="s">
        <v>54</v>
      </c>
      <c r="B96" s="84" t="s">
        <v>95</v>
      </c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18"/>
    </row>
    <row r="97" spans="1:16" ht="20.25" customHeight="1" x14ac:dyDescent="0.2">
      <c r="A97" s="63" t="s">
        <v>140</v>
      </c>
      <c r="B97" s="76" t="s">
        <v>21</v>
      </c>
      <c r="C97" s="75" t="s">
        <v>96</v>
      </c>
      <c r="D97" s="125" t="s">
        <v>97</v>
      </c>
      <c r="E97" s="126"/>
      <c r="F97" s="126"/>
      <c r="G97" s="126"/>
      <c r="H97" s="126"/>
      <c r="I97" s="126"/>
      <c r="J97" s="127"/>
      <c r="K97" s="68" t="s">
        <v>5</v>
      </c>
      <c r="L97" s="81">
        <v>1.88</v>
      </c>
      <c r="M97" s="69">
        <v>788.97</v>
      </c>
      <c r="N97" s="67">
        <f>M97*1.2556</f>
        <v>990.63073200000008</v>
      </c>
      <c r="O97" s="67">
        <f>N97*L97</f>
        <v>1862.38577616</v>
      </c>
      <c r="P97" s="15"/>
    </row>
    <row r="98" spans="1:16" ht="20.25" customHeight="1" x14ac:dyDescent="0.2">
      <c r="A98" s="63" t="s">
        <v>141</v>
      </c>
      <c r="B98" s="75" t="s">
        <v>12</v>
      </c>
      <c r="C98" s="82">
        <v>87263</v>
      </c>
      <c r="D98" s="85" t="s">
        <v>98</v>
      </c>
      <c r="E98" s="86"/>
      <c r="F98" s="86"/>
      <c r="G98" s="86"/>
      <c r="H98" s="86"/>
      <c r="I98" s="86"/>
      <c r="J98" s="87"/>
      <c r="K98" s="68" t="s">
        <v>4</v>
      </c>
      <c r="L98" s="81">
        <v>37.549999999999997</v>
      </c>
      <c r="M98" s="69">
        <v>105.59</v>
      </c>
      <c r="N98" s="67">
        <f>M98*1.2556</f>
        <v>132.57880400000002</v>
      </c>
      <c r="O98" s="67">
        <f>N98*L98</f>
        <v>4978.3340902</v>
      </c>
      <c r="P98" s="15"/>
    </row>
    <row r="99" spans="1:16" ht="20.25" customHeight="1" x14ac:dyDescent="0.2">
      <c r="A99" s="60" t="s">
        <v>257</v>
      </c>
      <c r="B99" s="84" t="s">
        <v>60</v>
      </c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18"/>
    </row>
    <row r="100" spans="1:16" ht="20.25" customHeight="1" x14ac:dyDescent="0.2">
      <c r="A100" s="63" t="s">
        <v>258</v>
      </c>
      <c r="B100" s="75" t="s">
        <v>14</v>
      </c>
      <c r="C100" s="79">
        <v>17045001</v>
      </c>
      <c r="D100" s="83" t="s">
        <v>18</v>
      </c>
      <c r="E100" s="83"/>
      <c r="F100" s="83"/>
      <c r="G100" s="83"/>
      <c r="H100" s="83"/>
      <c r="I100" s="83"/>
      <c r="J100" s="83"/>
      <c r="K100" s="65" t="s">
        <v>19</v>
      </c>
      <c r="L100" s="66">
        <v>9</v>
      </c>
      <c r="M100" s="67">
        <v>10.46</v>
      </c>
      <c r="N100" s="67">
        <f>M100*1.2556</f>
        <v>13.133576000000001</v>
      </c>
      <c r="O100" s="67">
        <f>N100*L100</f>
        <v>118.20218400000002</v>
      </c>
      <c r="P100" s="15"/>
    </row>
    <row r="101" spans="1:16" ht="20.25" customHeight="1" x14ac:dyDescent="0.2">
      <c r="A101" s="63" t="s">
        <v>261</v>
      </c>
      <c r="B101" s="75" t="s">
        <v>14</v>
      </c>
      <c r="C101" s="79">
        <v>17045002</v>
      </c>
      <c r="D101" s="83" t="s">
        <v>20</v>
      </c>
      <c r="E101" s="83"/>
      <c r="F101" s="83"/>
      <c r="G101" s="83"/>
      <c r="H101" s="83"/>
      <c r="I101" s="83"/>
      <c r="J101" s="83"/>
      <c r="K101" s="65" t="s">
        <v>5</v>
      </c>
      <c r="L101" s="66">
        <v>9</v>
      </c>
      <c r="M101" s="67">
        <v>4.93</v>
      </c>
      <c r="N101" s="67">
        <f t="shared" ref="N101:N107" si="13">M101*1.2556</f>
        <v>6.1901079999999995</v>
      </c>
      <c r="O101" s="67">
        <f t="shared" ref="O101:O107" si="14">N101*L101</f>
        <v>55.710971999999998</v>
      </c>
      <c r="P101" s="15"/>
    </row>
    <row r="102" spans="1:16" ht="20.25" customHeight="1" x14ac:dyDescent="0.2">
      <c r="A102" s="63" t="s">
        <v>262</v>
      </c>
      <c r="B102" s="75" t="s">
        <v>14</v>
      </c>
      <c r="C102" s="79">
        <v>6060004</v>
      </c>
      <c r="D102" s="85" t="s">
        <v>177</v>
      </c>
      <c r="E102" s="86"/>
      <c r="F102" s="86"/>
      <c r="G102" s="86"/>
      <c r="H102" s="86"/>
      <c r="I102" s="86"/>
      <c r="J102" s="87"/>
      <c r="K102" s="68" t="s">
        <v>4</v>
      </c>
      <c r="L102" s="81">
        <v>37.56</v>
      </c>
      <c r="M102" s="69">
        <v>9.8800000000000008</v>
      </c>
      <c r="N102" s="67">
        <f t="shared" si="13"/>
        <v>12.405328000000001</v>
      </c>
      <c r="O102" s="67">
        <f t="shared" si="14"/>
        <v>465.94411968000009</v>
      </c>
      <c r="P102" s="15"/>
    </row>
    <row r="103" spans="1:16" ht="20.25" customHeight="1" x14ac:dyDescent="0.2">
      <c r="A103" s="63" t="s">
        <v>259</v>
      </c>
      <c r="B103" s="75" t="s">
        <v>14</v>
      </c>
      <c r="C103" s="79">
        <v>6001031</v>
      </c>
      <c r="D103" s="83" t="s">
        <v>178</v>
      </c>
      <c r="E103" s="83"/>
      <c r="F103" s="83"/>
      <c r="G103" s="83"/>
      <c r="H103" s="83"/>
      <c r="I103" s="83"/>
      <c r="J103" s="83"/>
      <c r="K103" s="65" t="s">
        <v>90</v>
      </c>
      <c r="L103" s="66">
        <v>20</v>
      </c>
      <c r="M103" s="67">
        <v>3.1</v>
      </c>
      <c r="N103" s="67">
        <f t="shared" si="13"/>
        <v>3.8923600000000005</v>
      </c>
      <c r="O103" s="67">
        <f t="shared" si="14"/>
        <v>77.847200000000015</v>
      </c>
      <c r="P103" s="15"/>
    </row>
    <row r="104" spans="1:16" ht="20.25" customHeight="1" x14ac:dyDescent="0.2">
      <c r="A104" s="63" t="s">
        <v>260</v>
      </c>
      <c r="B104" s="75" t="s">
        <v>14</v>
      </c>
      <c r="C104" s="79">
        <v>6002046</v>
      </c>
      <c r="D104" s="83" t="s">
        <v>179</v>
      </c>
      <c r="E104" s="83"/>
      <c r="F104" s="83"/>
      <c r="G104" s="83"/>
      <c r="H104" s="83"/>
      <c r="I104" s="83"/>
      <c r="J104" s="83"/>
      <c r="K104" s="65" t="s">
        <v>4</v>
      </c>
      <c r="L104" s="66">
        <v>38</v>
      </c>
      <c r="M104" s="67">
        <v>184.2</v>
      </c>
      <c r="N104" s="67">
        <f t="shared" si="13"/>
        <v>231.28152</v>
      </c>
      <c r="O104" s="67">
        <f t="shared" si="14"/>
        <v>8788.6977599999991</v>
      </c>
      <c r="P104" s="15"/>
    </row>
    <row r="105" spans="1:16" ht="20.25" customHeight="1" x14ac:dyDescent="0.2">
      <c r="A105" s="63" t="s">
        <v>263</v>
      </c>
      <c r="B105" s="76" t="s">
        <v>21</v>
      </c>
      <c r="C105" s="79" t="s">
        <v>34</v>
      </c>
      <c r="D105" s="83" t="s">
        <v>35</v>
      </c>
      <c r="E105" s="83" t="s">
        <v>35</v>
      </c>
      <c r="F105" s="83" t="s">
        <v>35</v>
      </c>
      <c r="G105" s="83" t="s">
        <v>35</v>
      </c>
      <c r="H105" s="83" t="s">
        <v>35</v>
      </c>
      <c r="I105" s="83" t="s">
        <v>35</v>
      </c>
      <c r="J105" s="83" t="s">
        <v>35</v>
      </c>
      <c r="K105" s="65" t="s">
        <v>25</v>
      </c>
      <c r="L105" s="66">
        <v>20.3</v>
      </c>
      <c r="M105" s="69">
        <v>153.97999999999999</v>
      </c>
      <c r="N105" s="67">
        <f t="shared" si="13"/>
        <v>193.337288</v>
      </c>
      <c r="O105" s="67">
        <f t="shared" si="14"/>
        <v>3924.7469464000001</v>
      </c>
      <c r="P105" s="15"/>
    </row>
    <row r="106" spans="1:16" ht="20.25" customHeight="1" x14ac:dyDescent="0.2">
      <c r="A106" s="63" t="s">
        <v>264</v>
      </c>
      <c r="B106" s="76" t="s">
        <v>12</v>
      </c>
      <c r="C106" s="79">
        <v>89580</v>
      </c>
      <c r="D106" s="83" t="s">
        <v>39</v>
      </c>
      <c r="E106" s="83" t="s">
        <v>39</v>
      </c>
      <c r="F106" s="83" t="s">
        <v>39</v>
      </c>
      <c r="G106" s="83" t="s">
        <v>39</v>
      </c>
      <c r="H106" s="83" t="s">
        <v>39</v>
      </c>
      <c r="I106" s="83" t="s">
        <v>39</v>
      </c>
      <c r="J106" s="83" t="s">
        <v>39</v>
      </c>
      <c r="K106" s="65" t="s">
        <v>25</v>
      </c>
      <c r="L106" s="66">
        <v>50</v>
      </c>
      <c r="M106" s="69">
        <v>74.819999999999993</v>
      </c>
      <c r="N106" s="67">
        <f t="shared" si="13"/>
        <v>93.943991999999994</v>
      </c>
      <c r="O106" s="67">
        <f t="shared" si="14"/>
        <v>4697.1995999999999</v>
      </c>
      <c r="P106" s="15"/>
    </row>
    <row r="107" spans="1:16" ht="20.25" customHeight="1" x14ac:dyDescent="0.2">
      <c r="A107" s="63" t="s">
        <v>265</v>
      </c>
      <c r="B107" s="76" t="s">
        <v>14</v>
      </c>
      <c r="C107" s="79">
        <v>1001007</v>
      </c>
      <c r="D107" s="83" t="s">
        <v>88</v>
      </c>
      <c r="E107" s="83"/>
      <c r="F107" s="83"/>
      <c r="G107" s="83"/>
      <c r="H107" s="83"/>
      <c r="I107" s="83"/>
      <c r="J107" s="83"/>
      <c r="K107" s="65" t="s">
        <v>5</v>
      </c>
      <c r="L107" s="66">
        <v>25</v>
      </c>
      <c r="M107" s="67">
        <v>151.81</v>
      </c>
      <c r="N107" s="67">
        <f t="shared" si="13"/>
        <v>190.61263600000001</v>
      </c>
      <c r="O107" s="67">
        <f t="shared" si="14"/>
        <v>4765.3159000000005</v>
      </c>
      <c r="P107" s="15"/>
    </row>
    <row r="108" spans="1:16" ht="20.25" customHeight="1" x14ac:dyDescent="0.2">
      <c r="A108" s="60" t="s">
        <v>266</v>
      </c>
      <c r="B108" s="84" t="s">
        <v>17</v>
      </c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18"/>
    </row>
    <row r="109" spans="1:16" ht="20.25" customHeight="1" x14ac:dyDescent="0.2">
      <c r="A109" s="63" t="s">
        <v>267</v>
      </c>
      <c r="B109" s="75" t="s">
        <v>100</v>
      </c>
      <c r="C109" s="75" t="s">
        <v>122</v>
      </c>
      <c r="D109" s="83" t="s">
        <v>123</v>
      </c>
      <c r="E109" s="83"/>
      <c r="F109" s="83"/>
      <c r="G109" s="83"/>
      <c r="H109" s="83"/>
      <c r="I109" s="83"/>
      <c r="J109" s="83"/>
      <c r="K109" s="65" t="s">
        <v>24</v>
      </c>
      <c r="L109" s="66">
        <v>2</v>
      </c>
      <c r="M109" s="67">
        <v>120.34</v>
      </c>
      <c r="N109" s="67">
        <f>M109*1.2556</f>
        <v>151.098904</v>
      </c>
      <c r="O109" s="67">
        <f>N109*L109</f>
        <v>302.19780800000001</v>
      </c>
      <c r="P109" s="15"/>
    </row>
    <row r="110" spans="1:16" ht="20.25" customHeight="1" x14ac:dyDescent="0.2">
      <c r="A110" s="63" t="s">
        <v>268</v>
      </c>
      <c r="B110" s="75" t="s">
        <v>14</v>
      </c>
      <c r="C110" s="79">
        <v>8002074</v>
      </c>
      <c r="D110" s="122" t="s">
        <v>99</v>
      </c>
      <c r="E110" s="123"/>
      <c r="F110" s="123"/>
      <c r="G110" s="123"/>
      <c r="H110" s="123"/>
      <c r="I110" s="123"/>
      <c r="J110" s="124"/>
      <c r="K110" s="65" t="s">
        <v>4</v>
      </c>
      <c r="L110" s="66">
        <v>6</v>
      </c>
      <c r="M110" s="67">
        <v>144.65</v>
      </c>
      <c r="N110" s="67">
        <f t="shared" ref="N110:N118" si="15">M110*1.2556</f>
        <v>181.62254000000001</v>
      </c>
      <c r="O110" s="67">
        <f t="shared" ref="O110:O118" si="16">N110*L110</f>
        <v>1089.73524</v>
      </c>
      <c r="P110" s="15"/>
    </row>
    <row r="111" spans="1:16" ht="20.25" customHeight="1" x14ac:dyDescent="0.2">
      <c r="A111" s="63" t="s">
        <v>269</v>
      </c>
      <c r="B111" s="76" t="s">
        <v>21</v>
      </c>
      <c r="C111" s="79" t="s">
        <v>124</v>
      </c>
      <c r="D111" s="83" t="s">
        <v>125</v>
      </c>
      <c r="E111" s="83" t="s">
        <v>125</v>
      </c>
      <c r="F111" s="83" t="s">
        <v>125</v>
      </c>
      <c r="G111" s="83" t="s">
        <v>125</v>
      </c>
      <c r="H111" s="83" t="s">
        <v>125</v>
      </c>
      <c r="I111" s="83" t="s">
        <v>125</v>
      </c>
      <c r="J111" s="83" t="s">
        <v>125</v>
      </c>
      <c r="K111" s="65" t="s">
        <v>24</v>
      </c>
      <c r="L111" s="66">
        <v>1</v>
      </c>
      <c r="M111" s="67">
        <v>1523.97</v>
      </c>
      <c r="N111" s="67">
        <f>M111*1.2556</f>
        <v>1913.4967320000001</v>
      </c>
      <c r="O111" s="67">
        <f t="shared" si="16"/>
        <v>1913.4967320000001</v>
      </c>
      <c r="P111" s="15"/>
    </row>
    <row r="112" spans="1:16" ht="20.25" customHeight="1" x14ac:dyDescent="0.2">
      <c r="A112" s="63" t="s">
        <v>270</v>
      </c>
      <c r="B112" s="76" t="s">
        <v>21</v>
      </c>
      <c r="C112" s="75" t="s">
        <v>180</v>
      </c>
      <c r="D112" s="83" t="s">
        <v>181</v>
      </c>
      <c r="E112" s="83"/>
      <c r="F112" s="83"/>
      <c r="G112" s="83"/>
      <c r="H112" s="83"/>
      <c r="I112" s="83"/>
      <c r="J112" s="83"/>
      <c r="K112" s="65" t="s">
        <v>4</v>
      </c>
      <c r="L112" s="66">
        <v>6</v>
      </c>
      <c r="M112" s="67">
        <v>94.28</v>
      </c>
      <c r="N112" s="67">
        <f t="shared" si="15"/>
        <v>118.37796800000001</v>
      </c>
      <c r="O112" s="67">
        <f t="shared" si="16"/>
        <v>710.26780800000006</v>
      </c>
      <c r="P112" s="15"/>
    </row>
    <row r="113" spans="1:16" ht="20.25" customHeight="1" x14ac:dyDescent="0.2">
      <c r="A113" s="63" t="s">
        <v>271</v>
      </c>
      <c r="B113" s="76" t="s">
        <v>21</v>
      </c>
      <c r="C113" s="75" t="s">
        <v>182</v>
      </c>
      <c r="D113" s="83" t="s">
        <v>183</v>
      </c>
      <c r="E113" s="83"/>
      <c r="F113" s="83"/>
      <c r="G113" s="83"/>
      <c r="H113" s="83"/>
      <c r="I113" s="83"/>
      <c r="J113" s="83"/>
      <c r="K113" s="65" t="s">
        <v>4</v>
      </c>
      <c r="L113" s="66">
        <v>6</v>
      </c>
      <c r="M113" s="67">
        <v>7.12</v>
      </c>
      <c r="N113" s="67">
        <f t="shared" si="15"/>
        <v>8.9398720000000012</v>
      </c>
      <c r="O113" s="67">
        <f t="shared" si="16"/>
        <v>53.639232000000007</v>
      </c>
      <c r="P113" s="15"/>
    </row>
    <row r="114" spans="1:16" ht="20.25" customHeight="1" x14ac:dyDescent="0.2">
      <c r="A114" s="63" t="s">
        <v>272</v>
      </c>
      <c r="B114" s="76" t="s">
        <v>21</v>
      </c>
      <c r="C114" s="75" t="s">
        <v>184</v>
      </c>
      <c r="D114" s="83" t="s">
        <v>185</v>
      </c>
      <c r="E114" s="83"/>
      <c r="F114" s="83"/>
      <c r="G114" s="83"/>
      <c r="H114" s="83"/>
      <c r="I114" s="83"/>
      <c r="J114" s="83"/>
      <c r="K114" s="65" t="s">
        <v>4</v>
      </c>
      <c r="L114" s="66">
        <v>6</v>
      </c>
      <c r="M114" s="67">
        <v>23.11</v>
      </c>
      <c r="N114" s="67">
        <f t="shared" si="15"/>
        <v>29.016916000000002</v>
      </c>
      <c r="O114" s="67">
        <f t="shared" si="16"/>
        <v>174.101496</v>
      </c>
      <c r="P114" s="15"/>
    </row>
    <row r="115" spans="1:16" ht="20.25" customHeight="1" x14ac:dyDescent="0.2">
      <c r="A115" s="63" t="s">
        <v>273</v>
      </c>
      <c r="B115" s="76" t="s">
        <v>21</v>
      </c>
      <c r="C115" s="75" t="s">
        <v>186</v>
      </c>
      <c r="D115" s="83" t="s">
        <v>187</v>
      </c>
      <c r="E115" s="83"/>
      <c r="F115" s="83"/>
      <c r="G115" s="83"/>
      <c r="H115" s="83"/>
      <c r="I115" s="83"/>
      <c r="J115" s="83"/>
      <c r="K115" s="65" t="s">
        <v>4</v>
      </c>
      <c r="L115" s="66">
        <v>6</v>
      </c>
      <c r="M115" s="67">
        <v>13.32</v>
      </c>
      <c r="N115" s="67">
        <f t="shared" si="15"/>
        <v>16.724592000000001</v>
      </c>
      <c r="O115" s="67">
        <f t="shared" si="16"/>
        <v>100.34755200000001</v>
      </c>
      <c r="P115" s="15"/>
    </row>
    <row r="116" spans="1:16" ht="20.25" customHeight="1" x14ac:dyDescent="0.2">
      <c r="A116" s="63" t="s">
        <v>274</v>
      </c>
      <c r="B116" s="76" t="s">
        <v>21</v>
      </c>
      <c r="C116" s="75" t="s">
        <v>92</v>
      </c>
      <c r="D116" s="83" t="s">
        <v>93</v>
      </c>
      <c r="E116" s="83"/>
      <c r="F116" s="83"/>
      <c r="G116" s="83"/>
      <c r="H116" s="83"/>
      <c r="I116" s="83"/>
      <c r="J116" s="83"/>
      <c r="K116" s="65" t="s">
        <v>4</v>
      </c>
      <c r="L116" s="66">
        <v>6</v>
      </c>
      <c r="M116" s="67">
        <v>17.68</v>
      </c>
      <c r="N116" s="67">
        <f t="shared" si="15"/>
        <v>22.199007999999999</v>
      </c>
      <c r="O116" s="67">
        <f t="shared" si="16"/>
        <v>133.19404800000001</v>
      </c>
      <c r="P116" s="15"/>
    </row>
    <row r="117" spans="1:16" ht="20.25" customHeight="1" x14ac:dyDescent="0.2">
      <c r="A117" s="63" t="s">
        <v>275</v>
      </c>
      <c r="B117" s="76" t="s">
        <v>100</v>
      </c>
      <c r="C117" s="75" t="s">
        <v>101</v>
      </c>
      <c r="D117" s="83" t="s">
        <v>102</v>
      </c>
      <c r="E117" s="83"/>
      <c r="F117" s="83"/>
      <c r="G117" s="83"/>
      <c r="H117" s="83"/>
      <c r="I117" s="83"/>
      <c r="J117" s="83"/>
      <c r="K117" s="65" t="s">
        <v>4</v>
      </c>
      <c r="L117" s="66">
        <v>6</v>
      </c>
      <c r="M117" s="69">
        <v>22.2</v>
      </c>
      <c r="N117" s="67">
        <f t="shared" si="15"/>
        <v>27.874320000000001</v>
      </c>
      <c r="O117" s="67">
        <f t="shared" si="16"/>
        <v>167.24592000000001</v>
      </c>
      <c r="P117" s="15"/>
    </row>
    <row r="118" spans="1:16" ht="20.25" customHeight="1" x14ac:dyDescent="0.2">
      <c r="A118" s="63" t="s">
        <v>276</v>
      </c>
      <c r="B118" s="76" t="s">
        <v>21</v>
      </c>
      <c r="C118" s="75" t="s">
        <v>92</v>
      </c>
      <c r="D118" s="85" t="s">
        <v>93</v>
      </c>
      <c r="E118" s="86"/>
      <c r="F118" s="86"/>
      <c r="G118" s="86"/>
      <c r="H118" s="86"/>
      <c r="I118" s="86"/>
      <c r="J118" s="87"/>
      <c r="K118" s="68" t="s">
        <v>4</v>
      </c>
      <c r="L118" s="66">
        <v>6</v>
      </c>
      <c r="M118" s="69">
        <v>17.68</v>
      </c>
      <c r="N118" s="67">
        <f t="shared" si="15"/>
        <v>22.199007999999999</v>
      </c>
      <c r="O118" s="67">
        <f t="shared" si="16"/>
        <v>133.19404800000001</v>
      </c>
      <c r="P118" s="15"/>
    </row>
    <row r="119" spans="1:16" ht="20.25" customHeight="1" x14ac:dyDescent="0.2">
      <c r="A119" s="60" t="s">
        <v>277</v>
      </c>
      <c r="B119" s="84" t="s">
        <v>44</v>
      </c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18"/>
    </row>
    <row r="120" spans="1:16" ht="20.25" customHeight="1" x14ac:dyDescent="0.2">
      <c r="A120" s="63" t="s">
        <v>278</v>
      </c>
      <c r="B120" s="75" t="s">
        <v>14</v>
      </c>
      <c r="C120" s="79">
        <v>9009053</v>
      </c>
      <c r="D120" s="83" t="s">
        <v>49</v>
      </c>
      <c r="E120" s="83" t="s">
        <v>49</v>
      </c>
      <c r="F120" s="83" t="s">
        <v>49</v>
      </c>
      <c r="G120" s="83" t="s">
        <v>49</v>
      </c>
      <c r="H120" s="83" t="s">
        <v>49</v>
      </c>
      <c r="I120" s="83" t="s">
        <v>49</v>
      </c>
      <c r="J120" s="83" t="s">
        <v>49</v>
      </c>
      <c r="K120" s="65" t="s">
        <v>24</v>
      </c>
      <c r="L120" s="66">
        <v>4</v>
      </c>
      <c r="M120" s="67">
        <v>270.81</v>
      </c>
      <c r="N120" s="67">
        <f t="shared" ref="N120:N127" si="17">M120*1.2556</f>
        <v>340.02903600000002</v>
      </c>
      <c r="O120" s="67">
        <f t="shared" ref="O120:O127" si="18">N120*L120</f>
        <v>1360.1161440000001</v>
      </c>
      <c r="P120" s="15"/>
    </row>
    <row r="121" spans="1:16" ht="20.25" customHeight="1" x14ac:dyDescent="0.2">
      <c r="A121" s="63" t="s">
        <v>279</v>
      </c>
      <c r="B121" s="76" t="s">
        <v>12</v>
      </c>
      <c r="C121" s="79">
        <v>91926</v>
      </c>
      <c r="D121" s="83" t="s">
        <v>47</v>
      </c>
      <c r="E121" s="83" t="s">
        <v>47</v>
      </c>
      <c r="F121" s="83" t="s">
        <v>47</v>
      </c>
      <c r="G121" s="83" t="s">
        <v>47</v>
      </c>
      <c r="H121" s="83" t="s">
        <v>47</v>
      </c>
      <c r="I121" s="83" t="s">
        <v>47</v>
      </c>
      <c r="J121" s="83" t="s">
        <v>47</v>
      </c>
      <c r="K121" s="65" t="s">
        <v>25</v>
      </c>
      <c r="L121" s="66">
        <v>62.8</v>
      </c>
      <c r="M121" s="67">
        <v>5.05</v>
      </c>
      <c r="N121" s="67">
        <f t="shared" si="17"/>
        <v>6.3407799999999996</v>
      </c>
      <c r="O121" s="67">
        <f t="shared" si="18"/>
        <v>398.20098399999995</v>
      </c>
      <c r="P121" s="15"/>
    </row>
    <row r="122" spans="1:16" ht="20.25" customHeight="1" x14ac:dyDescent="0.2">
      <c r="A122" s="63" t="s">
        <v>280</v>
      </c>
      <c r="B122" s="76" t="s">
        <v>12</v>
      </c>
      <c r="C122" s="79">
        <v>91928</v>
      </c>
      <c r="D122" s="83" t="s">
        <v>48</v>
      </c>
      <c r="E122" s="83" t="s">
        <v>48</v>
      </c>
      <c r="F122" s="83" t="s">
        <v>48</v>
      </c>
      <c r="G122" s="83" t="s">
        <v>48</v>
      </c>
      <c r="H122" s="83" t="s">
        <v>48</v>
      </c>
      <c r="I122" s="83" t="s">
        <v>48</v>
      </c>
      <c r="J122" s="83" t="s">
        <v>48</v>
      </c>
      <c r="K122" s="65" t="s">
        <v>25</v>
      </c>
      <c r="L122" s="66">
        <v>62.8</v>
      </c>
      <c r="M122" s="67">
        <v>7.72</v>
      </c>
      <c r="N122" s="67">
        <f t="shared" si="17"/>
        <v>9.6932320000000001</v>
      </c>
      <c r="O122" s="67">
        <f t="shared" si="18"/>
        <v>608.7349696</v>
      </c>
      <c r="P122" s="15"/>
    </row>
    <row r="123" spans="1:16" ht="20.25" customHeight="1" x14ac:dyDescent="0.2">
      <c r="A123" s="63" t="s">
        <v>281</v>
      </c>
      <c r="B123" s="76" t="s">
        <v>21</v>
      </c>
      <c r="C123" s="79" t="s">
        <v>55</v>
      </c>
      <c r="D123" s="83" t="s">
        <v>56</v>
      </c>
      <c r="E123" s="83" t="s">
        <v>56</v>
      </c>
      <c r="F123" s="83" t="s">
        <v>56</v>
      </c>
      <c r="G123" s="83" t="s">
        <v>56</v>
      </c>
      <c r="H123" s="83" t="s">
        <v>56</v>
      </c>
      <c r="I123" s="83" t="s">
        <v>56</v>
      </c>
      <c r="J123" s="83" t="s">
        <v>56</v>
      </c>
      <c r="K123" s="65" t="s">
        <v>36</v>
      </c>
      <c r="L123" s="66">
        <v>1</v>
      </c>
      <c r="M123" s="67">
        <v>59.92</v>
      </c>
      <c r="N123" s="67">
        <f t="shared" si="17"/>
        <v>75.235551999999998</v>
      </c>
      <c r="O123" s="67">
        <f t="shared" si="18"/>
        <v>75.235551999999998</v>
      </c>
      <c r="P123" s="15"/>
    </row>
    <row r="124" spans="1:16" ht="20.25" customHeight="1" x14ac:dyDescent="0.2">
      <c r="A124" s="63" t="s">
        <v>282</v>
      </c>
      <c r="B124" s="76" t="s">
        <v>21</v>
      </c>
      <c r="C124" s="79" t="s">
        <v>57</v>
      </c>
      <c r="D124" s="83" t="s">
        <v>58</v>
      </c>
      <c r="E124" s="83" t="s">
        <v>58</v>
      </c>
      <c r="F124" s="83" t="s">
        <v>58</v>
      </c>
      <c r="G124" s="83" t="s">
        <v>58</v>
      </c>
      <c r="H124" s="83" t="s">
        <v>58</v>
      </c>
      <c r="I124" s="83" t="s">
        <v>58</v>
      </c>
      <c r="J124" s="83" t="s">
        <v>58</v>
      </c>
      <c r="K124" s="65" t="s">
        <v>36</v>
      </c>
      <c r="L124" s="66">
        <v>1</v>
      </c>
      <c r="M124" s="67">
        <v>69.760000000000005</v>
      </c>
      <c r="N124" s="67">
        <f t="shared" si="17"/>
        <v>87.59065600000001</v>
      </c>
      <c r="O124" s="67">
        <f t="shared" si="18"/>
        <v>87.59065600000001</v>
      </c>
      <c r="P124" s="15"/>
    </row>
    <row r="125" spans="1:16" ht="20.25" customHeight="1" x14ac:dyDescent="0.2">
      <c r="A125" s="60" t="s">
        <v>283</v>
      </c>
      <c r="B125" s="84" t="s">
        <v>59</v>
      </c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>
        <f t="shared" si="17"/>
        <v>0</v>
      </c>
      <c r="O125" s="84">
        <f t="shared" si="18"/>
        <v>0</v>
      </c>
      <c r="P125" s="18"/>
    </row>
    <row r="126" spans="1:16" ht="20.25" customHeight="1" x14ac:dyDescent="0.2">
      <c r="A126" s="63" t="s">
        <v>284</v>
      </c>
      <c r="B126" s="76" t="s">
        <v>100</v>
      </c>
      <c r="C126" s="75" t="s">
        <v>101</v>
      </c>
      <c r="D126" s="83" t="s">
        <v>102</v>
      </c>
      <c r="E126" s="83"/>
      <c r="F126" s="83"/>
      <c r="G126" s="83"/>
      <c r="H126" s="83"/>
      <c r="I126" s="83"/>
      <c r="J126" s="83"/>
      <c r="K126" s="65" t="s">
        <v>4</v>
      </c>
      <c r="L126" s="66">
        <v>120.65</v>
      </c>
      <c r="M126" s="69">
        <v>22.2</v>
      </c>
      <c r="N126" s="67">
        <f t="shared" si="17"/>
        <v>27.874320000000001</v>
      </c>
      <c r="O126" s="67">
        <f t="shared" si="18"/>
        <v>3363.0367080000001</v>
      </c>
      <c r="P126" s="15"/>
    </row>
    <row r="127" spans="1:16" ht="20.25" customHeight="1" x14ac:dyDescent="0.2">
      <c r="A127" s="63" t="s">
        <v>285</v>
      </c>
      <c r="B127" s="76" t="s">
        <v>21</v>
      </c>
      <c r="C127" s="75" t="s">
        <v>92</v>
      </c>
      <c r="D127" s="85" t="s">
        <v>93</v>
      </c>
      <c r="E127" s="86"/>
      <c r="F127" s="86"/>
      <c r="G127" s="86"/>
      <c r="H127" s="86"/>
      <c r="I127" s="86"/>
      <c r="J127" s="87"/>
      <c r="K127" s="68" t="s">
        <v>4</v>
      </c>
      <c r="L127" s="66">
        <v>120.65</v>
      </c>
      <c r="M127" s="69">
        <v>17.68</v>
      </c>
      <c r="N127" s="67">
        <f t="shared" si="17"/>
        <v>22.199007999999999</v>
      </c>
      <c r="O127" s="67">
        <f t="shared" si="18"/>
        <v>2678.3103151999999</v>
      </c>
      <c r="P127" s="15"/>
    </row>
    <row r="128" spans="1:16" ht="15" x14ac:dyDescent="0.2">
      <c r="A128" s="88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61"/>
      <c r="N128" s="61"/>
      <c r="O128" s="62"/>
      <c r="P128" s="17"/>
    </row>
    <row r="129" spans="1:19" customFormat="1" ht="34.5" customHeight="1" x14ac:dyDescent="0.25">
      <c r="A129" s="60">
        <v>8</v>
      </c>
      <c r="B129" s="116" t="s">
        <v>127</v>
      </c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8"/>
      <c r="P129" s="18">
        <f>SUM(O131)</f>
        <v>7085.7525919999998</v>
      </c>
      <c r="R129" s="59"/>
      <c r="S129" s="59"/>
    </row>
    <row r="130" spans="1:19" ht="15" x14ac:dyDescent="0.2">
      <c r="A130" s="88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61"/>
      <c r="N130" s="61"/>
      <c r="O130" s="62"/>
      <c r="P130" s="17"/>
    </row>
    <row r="131" spans="1:19" ht="20.25" customHeight="1" x14ac:dyDescent="0.2">
      <c r="A131" s="63" t="s">
        <v>113</v>
      </c>
      <c r="B131" s="75" t="s">
        <v>14</v>
      </c>
      <c r="C131" s="79">
        <v>17005024</v>
      </c>
      <c r="D131" s="83" t="s">
        <v>128</v>
      </c>
      <c r="E131" s="83"/>
      <c r="F131" s="83"/>
      <c r="G131" s="83"/>
      <c r="H131" s="83"/>
      <c r="I131" s="83"/>
      <c r="J131" s="83"/>
      <c r="K131" s="65" t="s">
        <v>25</v>
      </c>
      <c r="L131" s="66">
        <v>68</v>
      </c>
      <c r="M131" s="67">
        <v>82.99</v>
      </c>
      <c r="N131" s="67">
        <f>M131*1.2556</f>
        <v>104.20224399999999</v>
      </c>
      <c r="O131" s="67">
        <f>N131*L131</f>
        <v>7085.7525919999998</v>
      </c>
      <c r="P131" s="15"/>
    </row>
    <row r="132" spans="1:19" ht="15" x14ac:dyDescent="0.2">
      <c r="A132" s="88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61"/>
      <c r="N132" s="61"/>
      <c r="O132" s="62"/>
      <c r="P132" s="17"/>
    </row>
    <row r="133" spans="1:19" customFormat="1" ht="34.5" customHeight="1" x14ac:dyDescent="0.25">
      <c r="A133" s="60">
        <v>9</v>
      </c>
      <c r="B133" s="116" t="s">
        <v>188</v>
      </c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8"/>
      <c r="P133" s="18">
        <f>SUM(O136:O140,O142:O146,O148:O155,O157:O160,O162:O163,O165:O176)</f>
        <v>160104.03887366399</v>
      </c>
      <c r="R133" s="59"/>
      <c r="S133" s="59"/>
    </row>
    <row r="134" spans="1:19" ht="15" x14ac:dyDescent="0.2">
      <c r="A134" s="88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61"/>
      <c r="N134" s="61"/>
      <c r="O134" s="62"/>
      <c r="P134" s="17"/>
    </row>
    <row r="135" spans="1:19" ht="20.25" customHeight="1" x14ac:dyDescent="0.2">
      <c r="A135" s="60" t="s">
        <v>144</v>
      </c>
      <c r="B135" s="84" t="s">
        <v>189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18"/>
    </row>
    <row r="136" spans="1:19" ht="20.25" customHeight="1" x14ac:dyDescent="0.2">
      <c r="A136" s="63" t="s">
        <v>287</v>
      </c>
      <c r="B136" s="76" t="s">
        <v>12</v>
      </c>
      <c r="C136" s="80">
        <v>101175</v>
      </c>
      <c r="D136" s="85" t="s">
        <v>224</v>
      </c>
      <c r="E136" s="86" t="s">
        <v>224</v>
      </c>
      <c r="F136" s="86" t="s">
        <v>224</v>
      </c>
      <c r="G136" s="86" t="s">
        <v>224</v>
      </c>
      <c r="H136" s="86" t="s">
        <v>224</v>
      </c>
      <c r="I136" s="86" t="s">
        <v>224</v>
      </c>
      <c r="J136" s="87" t="s">
        <v>224</v>
      </c>
      <c r="K136" s="68" t="s">
        <v>25</v>
      </c>
      <c r="L136" s="66">
        <v>30</v>
      </c>
      <c r="M136" s="69">
        <v>121.9</v>
      </c>
      <c r="N136" s="67">
        <f>M136*1.2556</f>
        <v>153.05764000000002</v>
      </c>
      <c r="O136" s="67">
        <f>N136*L136</f>
        <v>4591.7292000000007</v>
      </c>
      <c r="P136" s="15"/>
    </row>
    <row r="137" spans="1:19" ht="20.25" customHeight="1" x14ac:dyDescent="0.2">
      <c r="A137" s="63" t="s">
        <v>286</v>
      </c>
      <c r="B137" s="76" t="s">
        <v>14</v>
      </c>
      <c r="C137" s="80">
        <v>1004001</v>
      </c>
      <c r="D137" s="90" t="s">
        <v>223</v>
      </c>
      <c r="E137" s="91" t="s">
        <v>223</v>
      </c>
      <c r="F137" s="91" t="s">
        <v>223</v>
      </c>
      <c r="G137" s="91" t="s">
        <v>223</v>
      </c>
      <c r="H137" s="91" t="s">
        <v>223</v>
      </c>
      <c r="I137" s="91" t="s">
        <v>223</v>
      </c>
      <c r="J137" s="92" t="s">
        <v>223</v>
      </c>
      <c r="K137" s="65" t="s">
        <v>5</v>
      </c>
      <c r="L137" s="66">
        <v>8.48</v>
      </c>
      <c r="M137" s="69">
        <v>68.650000000000006</v>
      </c>
      <c r="N137" s="67">
        <f t="shared" ref="N137:N140" si="19">M137*1.2556</f>
        <v>86.196940000000012</v>
      </c>
      <c r="O137" s="67">
        <f t="shared" ref="O137:O140" si="20">N137*L137</f>
        <v>730.95005120000019</v>
      </c>
      <c r="P137" s="15"/>
    </row>
    <row r="138" spans="1:19" ht="20.25" customHeight="1" x14ac:dyDescent="0.2">
      <c r="A138" s="63" t="s">
        <v>288</v>
      </c>
      <c r="B138" s="76" t="s">
        <v>14</v>
      </c>
      <c r="C138" s="79">
        <v>2002010</v>
      </c>
      <c r="D138" s="119" t="s">
        <v>89</v>
      </c>
      <c r="E138" s="120"/>
      <c r="F138" s="120"/>
      <c r="G138" s="120"/>
      <c r="H138" s="120"/>
      <c r="I138" s="120"/>
      <c r="J138" s="121"/>
      <c r="K138" s="70" t="s">
        <v>4</v>
      </c>
      <c r="L138" s="66">
        <v>9</v>
      </c>
      <c r="M138" s="69">
        <v>5.38</v>
      </c>
      <c r="N138" s="67">
        <f t="shared" si="19"/>
        <v>6.755128</v>
      </c>
      <c r="O138" s="67">
        <f t="shared" si="20"/>
        <v>60.796151999999999</v>
      </c>
      <c r="P138" s="15"/>
    </row>
    <row r="139" spans="1:19" ht="20.25" customHeight="1" x14ac:dyDescent="0.2">
      <c r="A139" s="63" t="s">
        <v>289</v>
      </c>
      <c r="B139" s="76" t="s">
        <v>87</v>
      </c>
      <c r="C139" s="79">
        <v>2005010</v>
      </c>
      <c r="D139" s="128" t="s">
        <v>225</v>
      </c>
      <c r="E139" s="91" t="s">
        <v>225</v>
      </c>
      <c r="F139" s="91" t="s">
        <v>225</v>
      </c>
      <c r="G139" s="91" t="s">
        <v>225</v>
      </c>
      <c r="H139" s="91" t="s">
        <v>225</v>
      </c>
      <c r="I139" s="91" t="s">
        <v>225</v>
      </c>
      <c r="J139" s="92" t="s">
        <v>225</v>
      </c>
      <c r="K139" s="70" t="s">
        <v>5</v>
      </c>
      <c r="L139" s="66">
        <v>9</v>
      </c>
      <c r="M139" s="69">
        <v>537.36</v>
      </c>
      <c r="N139" s="67">
        <f t="shared" si="19"/>
        <v>674.70921600000008</v>
      </c>
      <c r="O139" s="67">
        <f t="shared" si="20"/>
        <v>6072.3829440000009</v>
      </c>
      <c r="P139" s="15"/>
    </row>
    <row r="140" spans="1:19" ht="20.25" customHeight="1" x14ac:dyDescent="0.2">
      <c r="A140" s="63" t="s">
        <v>290</v>
      </c>
      <c r="B140" s="76" t="s">
        <v>14</v>
      </c>
      <c r="C140" s="79">
        <v>2004004</v>
      </c>
      <c r="D140" s="128" t="s">
        <v>200</v>
      </c>
      <c r="E140" s="91"/>
      <c r="F140" s="91"/>
      <c r="G140" s="91"/>
      <c r="H140" s="91"/>
      <c r="I140" s="91"/>
      <c r="J140" s="92"/>
      <c r="K140" s="70" t="s">
        <v>90</v>
      </c>
      <c r="L140" s="66">
        <v>90</v>
      </c>
      <c r="M140" s="69">
        <v>10.51</v>
      </c>
      <c r="N140" s="67">
        <f t="shared" si="19"/>
        <v>13.196356</v>
      </c>
      <c r="O140" s="67">
        <f t="shared" si="20"/>
        <v>1187.6720399999999</v>
      </c>
      <c r="P140" s="15"/>
    </row>
    <row r="141" spans="1:19" ht="20.25" customHeight="1" x14ac:dyDescent="0.2">
      <c r="A141" s="60" t="s">
        <v>292</v>
      </c>
      <c r="B141" s="84" t="s">
        <v>204</v>
      </c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18"/>
    </row>
    <row r="142" spans="1:19" ht="20.25" customHeight="1" x14ac:dyDescent="0.2">
      <c r="A142" s="63" t="s">
        <v>291</v>
      </c>
      <c r="B142" s="76" t="s">
        <v>12</v>
      </c>
      <c r="C142" s="75">
        <v>92263</v>
      </c>
      <c r="D142" s="90" t="s">
        <v>205</v>
      </c>
      <c r="E142" s="91" t="s">
        <v>205</v>
      </c>
      <c r="F142" s="91" t="s">
        <v>205</v>
      </c>
      <c r="G142" s="91" t="s">
        <v>205</v>
      </c>
      <c r="H142" s="91" t="s">
        <v>205</v>
      </c>
      <c r="I142" s="91" t="s">
        <v>205</v>
      </c>
      <c r="J142" s="92" t="s">
        <v>205</v>
      </c>
      <c r="K142" s="65" t="s">
        <v>4</v>
      </c>
      <c r="L142" s="66">
        <v>4</v>
      </c>
      <c r="M142" s="69">
        <v>146.86000000000001</v>
      </c>
      <c r="N142" s="67">
        <f>M142*1.2556</f>
        <v>184.39741600000002</v>
      </c>
      <c r="O142" s="67">
        <f>N142*L142</f>
        <v>737.58966400000008</v>
      </c>
      <c r="P142" s="15"/>
    </row>
    <row r="143" spans="1:19" ht="20.25" customHeight="1" x14ac:dyDescent="0.2">
      <c r="A143" s="63" t="s">
        <v>293</v>
      </c>
      <c r="B143" s="76" t="s">
        <v>12</v>
      </c>
      <c r="C143" s="75">
        <v>92427</v>
      </c>
      <c r="D143" s="90" t="s">
        <v>206</v>
      </c>
      <c r="E143" s="91" t="s">
        <v>206</v>
      </c>
      <c r="F143" s="91" t="s">
        <v>206</v>
      </c>
      <c r="G143" s="91" t="s">
        <v>206</v>
      </c>
      <c r="H143" s="91" t="s">
        <v>206</v>
      </c>
      <c r="I143" s="91" t="s">
        <v>206</v>
      </c>
      <c r="J143" s="92" t="s">
        <v>206</v>
      </c>
      <c r="K143" s="65" t="s">
        <v>4</v>
      </c>
      <c r="L143" s="66">
        <v>4</v>
      </c>
      <c r="M143" s="69">
        <v>68.48</v>
      </c>
      <c r="N143" s="67">
        <f t="shared" ref="N143:N146" si="21">M143*1.2556</f>
        <v>85.983488000000008</v>
      </c>
      <c r="O143" s="67">
        <f t="shared" ref="O143:O146" si="22">N143*L143</f>
        <v>343.93395200000003</v>
      </c>
      <c r="P143" s="15"/>
    </row>
    <row r="144" spans="1:19" ht="20.25" customHeight="1" x14ac:dyDescent="0.2">
      <c r="A144" s="63" t="s">
        <v>294</v>
      </c>
      <c r="B144" s="76" t="s">
        <v>12</v>
      </c>
      <c r="C144" s="75">
        <v>92268</v>
      </c>
      <c r="D144" s="90" t="s">
        <v>226</v>
      </c>
      <c r="E144" s="91" t="s">
        <v>226</v>
      </c>
      <c r="F144" s="91" t="s">
        <v>226</v>
      </c>
      <c r="G144" s="91" t="s">
        <v>226</v>
      </c>
      <c r="H144" s="91" t="s">
        <v>226</v>
      </c>
      <c r="I144" s="91" t="s">
        <v>226</v>
      </c>
      <c r="J144" s="92" t="s">
        <v>226</v>
      </c>
      <c r="K144" s="65" t="s">
        <v>4</v>
      </c>
      <c r="L144" s="66">
        <v>50</v>
      </c>
      <c r="M144" s="69">
        <v>67.930000000000007</v>
      </c>
      <c r="N144" s="67">
        <f t="shared" si="21"/>
        <v>85.292908000000011</v>
      </c>
      <c r="O144" s="67">
        <f t="shared" si="22"/>
        <v>4264.6454000000003</v>
      </c>
      <c r="P144" s="15"/>
    </row>
    <row r="145" spans="1:16" ht="20.25" customHeight="1" x14ac:dyDescent="0.2">
      <c r="A145" s="63" t="s">
        <v>295</v>
      </c>
      <c r="B145" s="76" t="s">
        <v>14</v>
      </c>
      <c r="C145" s="79">
        <v>2004004</v>
      </c>
      <c r="D145" s="128" t="s">
        <v>200</v>
      </c>
      <c r="E145" s="91"/>
      <c r="F145" s="91"/>
      <c r="G145" s="91"/>
      <c r="H145" s="91"/>
      <c r="I145" s="91"/>
      <c r="J145" s="92"/>
      <c r="K145" s="70" t="s">
        <v>90</v>
      </c>
      <c r="L145" s="66">
        <v>200</v>
      </c>
      <c r="M145" s="69">
        <v>10.51</v>
      </c>
      <c r="N145" s="67">
        <f t="shared" si="21"/>
        <v>13.196356</v>
      </c>
      <c r="O145" s="67">
        <f t="shared" si="22"/>
        <v>2639.2712000000001</v>
      </c>
      <c r="P145" s="15"/>
    </row>
    <row r="146" spans="1:16" ht="20.25" customHeight="1" x14ac:dyDescent="0.2">
      <c r="A146" s="63" t="s">
        <v>296</v>
      </c>
      <c r="B146" s="76" t="s">
        <v>87</v>
      </c>
      <c r="C146" s="79">
        <v>2005008</v>
      </c>
      <c r="D146" s="119" t="s">
        <v>208</v>
      </c>
      <c r="E146" s="120"/>
      <c r="F146" s="120"/>
      <c r="G146" s="120"/>
      <c r="H146" s="120"/>
      <c r="I146" s="120"/>
      <c r="J146" s="121"/>
      <c r="K146" s="70" t="s">
        <v>5</v>
      </c>
      <c r="L146" s="66">
        <v>40</v>
      </c>
      <c r="M146" s="69">
        <v>491.43</v>
      </c>
      <c r="N146" s="67">
        <f t="shared" si="21"/>
        <v>617.03950800000007</v>
      </c>
      <c r="O146" s="67">
        <f t="shared" si="22"/>
        <v>24681.580320000001</v>
      </c>
      <c r="P146" s="15"/>
    </row>
    <row r="147" spans="1:16" ht="20.25" customHeight="1" x14ac:dyDescent="0.2">
      <c r="A147" s="60" t="s">
        <v>297</v>
      </c>
      <c r="B147" s="84" t="s">
        <v>209</v>
      </c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18"/>
    </row>
    <row r="148" spans="1:16" ht="20.25" customHeight="1" x14ac:dyDescent="0.2">
      <c r="A148" s="63" t="s">
        <v>298</v>
      </c>
      <c r="B148" s="76" t="s">
        <v>21</v>
      </c>
      <c r="C148" s="75" t="s">
        <v>180</v>
      </c>
      <c r="D148" s="83" t="s">
        <v>181</v>
      </c>
      <c r="E148" s="83"/>
      <c r="F148" s="83"/>
      <c r="G148" s="83"/>
      <c r="H148" s="83"/>
      <c r="I148" s="83"/>
      <c r="J148" s="83"/>
      <c r="K148" s="65" t="s">
        <v>4</v>
      </c>
      <c r="L148" s="66">
        <v>168.17</v>
      </c>
      <c r="M148" s="67">
        <v>94.28</v>
      </c>
      <c r="N148" s="67">
        <f>M148*1.2556</f>
        <v>118.37796800000001</v>
      </c>
      <c r="O148" s="67">
        <f>N148*L148</f>
        <v>19907.62287856</v>
      </c>
      <c r="P148" s="15"/>
    </row>
    <row r="149" spans="1:16" ht="20.25" customHeight="1" x14ac:dyDescent="0.2">
      <c r="A149" s="63" t="s">
        <v>299</v>
      </c>
      <c r="B149" s="76" t="s">
        <v>21</v>
      </c>
      <c r="C149" s="75" t="s">
        <v>182</v>
      </c>
      <c r="D149" s="83" t="s">
        <v>183</v>
      </c>
      <c r="E149" s="83"/>
      <c r="F149" s="83"/>
      <c r="G149" s="83"/>
      <c r="H149" s="83"/>
      <c r="I149" s="83"/>
      <c r="J149" s="83"/>
      <c r="K149" s="65" t="s">
        <v>4</v>
      </c>
      <c r="L149" s="66">
        <v>340.34199999999998</v>
      </c>
      <c r="M149" s="67">
        <v>7.12</v>
      </c>
      <c r="N149" s="67">
        <f t="shared" ref="N149:N155" si="23">M149*1.2556</f>
        <v>8.9398720000000012</v>
      </c>
      <c r="O149" s="67">
        <f t="shared" ref="O149:O155" si="24">N149*L149</f>
        <v>3042.6139162240001</v>
      </c>
      <c r="P149" s="15"/>
    </row>
    <row r="150" spans="1:16" ht="20.25" customHeight="1" x14ac:dyDescent="0.2">
      <c r="A150" s="63" t="s">
        <v>300</v>
      </c>
      <c r="B150" s="76" t="s">
        <v>21</v>
      </c>
      <c r="C150" s="75" t="s">
        <v>184</v>
      </c>
      <c r="D150" s="83" t="s">
        <v>185</v>
      </c>
      <c r="E150" s="83"/>
      <c r="F150" s="83"/>
      <c r="G150" s="83"/>
      <c r="H150" s="83"/>
      <c r="I150" s="83"/>
      <c r="J150" s="83"/>
      <c r="K150" s="65" t="s">
        <v>4</v>
      </c>
      <c r="L150" s="66">
        <v>340.34199999999998</v>
      </c>
      <c r="M150" s="67">
        <v>23.11</v>
      </c>
      <c r="N150" s="67">
        <f t="shared" si="23"/>
        <v>29.016916000000002</v>
      </c>
      <c r="O150" s="67">
        <f t="shared" si="24"/>
        <v>9875.6752252719998</v>
      </c>
      <c r="P150" s="15"/>
    </row>
    <row r="151" spans="1:16" ht="20.25" customHeight="1" x14ac:dyDescent="0.2">
      <c r="A151" s="63" t="s">
        <v>301</v>
      </c>
      <c r="B151" s="76" t="s">
        <v>21</v>
      </c>
      <c r="C151" s="75" t="s">
        <v>186</v>
      </c>
      <c r="D151" s="83" t="s">
        <v>187</v>
      </c>
      <c r="E151" s="83"/>
      <c r="F151" s="83"/>
      <c r="G151" s="83"/>
      <c r="H151" s="83"/>
      <c r="I151" s="83"/>
      <c r="J151" s="83"/>
      <c r="K151" s="65" t="s">
        <v>4</v>
      </c>
      <c r="L151" s="66">
        <v>340.34199999999998</v>
      </c>
      <c r="M151" s="67">
        <v>13.32</v>
      </c>
      <c r="N151" s="67">
        <f t="shared" si="23"/>
        <v>16.724592000000001</v>
      </c>
      <c r="O151" s="67">
        <f t="shared" si="24"/>
        <v>5692.0810904640002</v>
      </c>
      <c r="P151" s="15"/>
    </row>
    <row r="152" spans="1:16" ht="20.25" customHeight="1" x14ac:dyDescent="0.2">
      <c r="A152" s="63" t="s">
        <v>302</v>
      </c>
      <c r="B152" s="76" t="s">
        <v>21</v>
      </c>
      <c r="C152" s="75" t="s">
        <v>92</v>
      </c>
      <c r="D152" s="83" t="s">
        <v>93</v>
      </c>
      <c r="E152" s="83"/>
      <c r="F152" s="83"/>
      <c r="G152" s="83"/>
      <c r="H152" s="83"/>
      <c r="I152" s="83"/>
      <c r="J152" s="83"/>
      <c r="K152" s="65" t="s">
        <v>4</v>
      </c>
      <c r="L152" s="66">
        <v>340.34199999999998</v>
      </c>
      <c r="M152" s="67">
        <v>17.68</v>
      </c>
      <c r="N152" s="67">
        <f t="shared" si="23"/>
        <v>22.199007999999999</v>
      </c>
      <c r="O152" s="67">
        <f t="shared" si="24"/>
        <v>7555.2547807359997</v>
      </c>
      <c r="P152" s="15"/>
    </row>
    <row r="153" spans="1:16" ht="20.25" customHeight="1" x14ac:dyDescent="0.2">
      <c r="A153" s="63" t="s">
        <v>303</v>
      </c>
      <c r="B153" s="76" t="s">
        <v>100</v>
      </c>
      <c r="C153" s="75" t="s">
        <v>101</v>
      </c>
      <c r="D153" s="83" t="s">
        <v>102</v>
      </c>
      <c r="E153" s="83"/>
      <c r="F153" s="83"/>
      <c r="G153" s="83"/>
      <c r="H153" s="83"/>
      <c r="I153" s="83"/>
      <c r="J153" s="83"/>
      <c r="K153" s="65" t="s">
        <v>4</v>
      </c>
      <c r="L153" s="66">
        <v>340.34199999999998</v>
      </c>
      <c r="M153" s="69">
        <v>22.2</v>
      </c>
      <c r="N153" s="67">
        <f t="shared" si="23"/>
        <v>27.874320000000001</v>
      </c>
      <c r="O153" s="67">
        <f t="shared" si="24"/>
        <v>9486.8018174400004</v>
      </c>
      <c r="P153" s="15"/>
    </row>
    <row r="154" spans="1:16" ht="20.25" customHeight="1" x14ac:dyDescent="0.2">
      <c r="A154" s="63" t="s">
        <v>304</v>
      </c>
      <c r="B154" s="76" t="s">
        <v>21</v>
      </c>
      <c r="C154" s="75" t="s">
        <v>92</v>
      </c>
      <c r="D154" s="85" t="s">
        <v>93</v>
      </c>
      <c r="E154" s="86"/>
      <c r="F154" s="86"/>
      <c r="G154" s="86"/>
      <c r="H154" s="86"/>
      <c r="I154" s="86"/>
      <c r="J154" s="87"/>
      <c r="K154" s="68" t="s">
        <v>4</v>
      </c>
      <c r="L154" s="66">
        <v>340.34199999999998</v>
      </c>
      <c r="M154" s="69">
        <v>17.68</v>
      </c>
      <c r="N154" s="67">
        <f t="shared" si="23"/>
        <v>22.199007999999999</v>
      </c>
      <c r="O154" s="67">
        <f t="shared" si="24"/>
        <v>7555.2547807359997</v>
      </c>
      <c r="P154" s="15"/>
    </row>
    <row r="155" spans="1:16" ht="20.25" customHeight="1" x14ac:dyDescent="0.2">
      <c r="A155" s="63" t="s">
        <v>305</v>
      </c>
      <c r="B155" s="76" t="s">
        <v>12</v>
      </c>
      <c r="C155" s="75">
        <v>88489</v>
      </c>
      <c r="D155" s="122" t="s">
        <v>94</v>
      </c>
      <c r="E155" s="123"/>
      <c r="F155" s="123"/>
      <c r="G155" s="123"/>
      <c r="H155" s="123"/>
      <c r="I155" s="123"/>
      <c r="J155" s="124"/>
      <c r="K155" s="65" t="s">
        <v>4</v>
      </c>
      <c r="L155" s="66">
        <v>340.34199999999998</v>
      </c>
      <c r="M155" s="69">
        <v>14.41</v>
      </c>
      <c r="N155" s="67">
        <f t="shared" si="23"/>
        <v>18.093196000000002</v>
      </c>
      <c r="O155" s="67">
        <f t="shared" si="24"/>
        <v>6157.8745130320003</v>
      </c>
      <c r="P155" s="15"/>
    </row>
    <row r="156" spans="1:16" ht="20.25" customHeight="1" x14ac:dyDescent="0.2">
      <c r="A156" s="60" t="s">
        <v>306</v>
      </c>
      <c r="B156" s="84" t="s">
        <v>210</v>
      </c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18"/>
    </row>
    <row r="157" spans="1:16" ht="20.25" customHeight="1" x14ac:dyDescent="0.2">
      <c r="A157" s="63" t="s">
        <v>307</v>
      </c>
      <c r="B157" s="75" t="s">
        <v>14</v>
      </c>
      <c r="C157" s="79">
        <v>5001040</v>
      </c>
      <c r="D157" s="83" t="s">
        <v>211</v>
      </c>
      <c r="E157" s="83"/>
      <c r="F157" s="83"/>
      <c r="G157" s="83"/>
      <c r="H157" s="83"/>
      <c r="I157" s="83"/>
      <c r="J157" s="83"/>
      <c r="K157" s="65" t="s">
        <v>4</v>
      </c>
      <c r="L157" s="66">
        <v>43.5</v>
      </c>
      <c r="M157" s="67">
        <v>43.71</v>
      </c>
      <c r="N157" s="67">
        <f>M157*1.2556</f>
        <v>54.882276000000005</v>
      </c>
      <c r="O157" s="67">
        <f>N157*L157</f>
        <v>2387.3790060000001</v>
      </c>
      <c r="P157" s="15"/>
    </row>
    <row r="158" spans="1:16" ht="20.25" customHeight="1" x14ac:dyDescent="0.2">
      <c r="A158" s="63" t="s">
        <v>308</v>
      </c>
      <c r="B158" s="75" t="s">
        <v>12</v>
      </c>
      <c r="C158" s="79">
        <v>98547</v>
      </c>
      <c r="D158" s="83" t="s">
        <v>212</v>
      </c>
      <c r="E158" s="83" t="s">
        <v>212</v>
      </c>
      <c r="F158" s="83" t="s">
        <v>212</v>
      </c>
      <c r="G158" s="83" t="s">
        <v>212</v>
      </c>
      <c r="H158" s="83" t="s">
        <v>212</v>
      </c>
      <c r="I158" s="83" t="s">
        <v>212</v>
      </c>
      <c r="J158" s="83" t="s">
        <v>212</v>
      </c>
      <c r="K158" s="65" t="s">
        <v>4</v>
      </c>
      <c r="L158" s="66">
        <v>43.5</v>
      </c>
      <c r="M158" s="67">
        <v>213.29</v>
      </c>
      <c r="N158" s="67">
        <f t="shared" ref="N158:N160" si="25">M158*1.2556</f>
        <v>267.80692399999998</v>
      </c>
      <c r="O158" s="67">
        <f t="shared" ref="O158:O160" si="26">N158*L158</f>
        <v>11649.601193999999</v>
      </c>
      <c r="P158" s="15"/>
    </row>
    <row r="159" spans="1:16" ht="20.25" customHeight="1" x14ac:dyDescent="0.2">
      <c r="A159" s="63" t="s">
        <v>309</v>
      </c>
      <c r="B159" s="76" t="s">
        <v>21</v>
      </c>
      <c r="C159" s="79" t="s">
        <v>213</v>
      </c>
      <c r="D159" s="83" t="s">
        <v>214</v>
      </c>
      <c r="E159" s="83" t="s">
        <v>214</v>
      </c>
      <c r="F159" s="83" t="s">
        <v>214</v>
      </c>
      <c r="G159" s="83" t="s">
        <v>214</v>
      </c>
      <c r="H159" s="83" t="s">
        <v>214</v>
      </c>
      <c r="I159" s="83" t="s">
        <v>214</v>
      </c>
      <c r="J159" s="83" t="s">
        <v>214</v>
      </c>
      <c r="K159" s="65" t="s">
        <v>5</v>
      </c>
      <c r="L159" s="66">
        <v>3</v>
      </c>
      <c r="M159" s="67">
        <v>1178.48</v>
      </c>
      <c r="N159" s="67">
        <f t="shared" si="25"/>
        <v>1479.699488</v>
      </c>
      <c r="O159" s="67">
        <f t="shared" si="26"/>
        <v>4439.0984639999997</v>
      </c>
      <c r="P159" s="15"/>
    </row>
    <row r="160" spans="1:16" ht="20.25" customHeight="1" x14ac:dyDescent="0.2">
      <c r="A160" s="63" t="s">
        <v>310</v>
      </c>
      <c r="B160" s="75" t="s">
        <v>12</v>
      </c>
      <c r="C160" s="79">
        <v>98569</v>
      </c>
      <c r="D160" s="83" t="s">
        <v>215</v>
      </c>
      <c r="E160" s="83" t="s">
        <v>215</v>
      </c>
      <c r="F160" s="83" t="s">
        <v>215</v>
      </c>
      <c r="G160" s="83" t="s">
        <v>215</v>
      </c>
      <c r="H160" s="83" t="s">
        <v>215</v>
      </c>
      <c r="I160" s="83" t="s">
        <v>215</v>
      </c>
      <c r="J160" s="83" t="s">
        <v>215</v>
      </c>
      <c r="K160" s="65" t="s">
        <v>4</v>
      </c>
      <c r="L160" s="66">
        <v>43.5</v>
      </c>
      <c r="M160" s="67">
        <v>88.04</v>
      </c>
      <c r="N160" s="67">
        <f t="shared" si="25"/>
        <v>110.54302400000002</v>
      </c>
      <c r="O160" s="67">
        <f t="shared" si="26"/>
        <v>4808.6215440000005</v>
      </c>
      <c r="P160" s="15"/>
    </row>
    <row r="161" spans="1:16" ht="20.25" customHeight="1" x14ac:dyDescent="0.2">
      <c r="A161" s="60" t="s">
        <v>311</v>
      </c>
      <c r="B161" s="84" t="s">
        <v>216</v>
      </c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18"/>
    </row>
    <row r="162" spans="1:16" ht="20.25" customHeight="1" x14ac:dyDescent="0.2">
      <c r="A162" s="63" t="s">
        <v>312</v>
      </c>
      <c r="B162" s="76" t="s">
        <v>21</v>
      </c>
      <c r="C162" s="75" t="s">
        <v>96</v>
      </c>
      <c r="D162" s="125" t="s">
        <v>97</v>
      </c>
      <c r="E162" s="126"/>
      <c r="F162" s="126"/>
      <c r="G162" s="126"/>
      <c r="H162" s="126"/>
      <c r="I162" s="126"/>
      <c r="J162" s="127"/>
      <c r="K162" s="68" t="s">
        <v>5</v>
      </c>
      <c r="L162" s="81">
        <v>3</v>
      </c>
      <c r="M162" s="69">
        <v>788.97</v>
      </c>
      <c r="N162" s="67">
        <f>M162*1.2556</f>
        <v>990.63073200000008</v>
      </c>
      <c r="O162" s="67">
        <f>N162*L162</f>
        <v>2971.8921960000002</v>
      </c>
      <c r="P162" s="15"/>
    </row>
    <row r="163" spans="1:16" ht="20.25" customHeight="1" x14ac:dyDescent="0.2">
      <c r="A163" s="63" t="s">
        <v>313</v>
      </c>
      <c r="B163" s="75" t="s">
        <v>12</v>
      </c>
      <c r="C163" s="82">
        <v>87263</v>
      </c>
      <c r="D163" s="85" t="s">
        <v>98</v>
      </c>
      <c r="E163" s="86"/>
      <c r="F163" s="86"/>
      <c r="G163" s="86"/>
      <c r="H163" s="86"/>
      <c r="I163" s="86"/>
      <c r="J163" s="87"/>
      <c r="K163" s="68" t="s">
        <v>4</v>
      </c>
      <c r="L163" s="81">
        <v>50</v>
      </c>
      <c r="M163" s="69">
        <v>105.59</v>
      </c>
      <c r="N163" s="67">
        <f>M163*1.2556</f>
        <v>132.57880400000002</v>
      </c>
      <c r="O163" s="67">
        <f>N163*L163</f>
        <v>6628.9402000000009</v>
      </c>
      <c r="P163" s="15"/>
    </row>
    <row r="164" spans="1:16" ht="20.25" customHeight="1" x14ac:dyDescent="0.2">
      <c r="A164" s="60" t="s">
        <v>314</v>
      </c>
      <c r="B164" s="84" t="s">
        <v>44</v>
      </c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18"/>
    </row>
    <row r="165" spans="1:16" ht="20.25" customHeight="1" x14ac:dyDescent="0.2">
      <c r="A165" s="63" t="s">
        <v>315</v>
      </c>
      <c r="B165" s="76" t="s">
        <v>12</v>
      </c>
      <c r="C165" s="79">
        <v>91926</v>
      </c>
      <c r="D165" s="83" t="s">
        <v>47</v>
      </c>
      <c r="E165" s="83" t="s">
        <v>47</v>
      </c>
      <c r="F165" s="83" t="s">
        <v>47</v>
      </c>
      <c r="G165" s="83" t="s">
        <v>47</v>
      </c>
      <c r="H165" s="83" t="s">
        <v>47</v>
      </c>
      <c r="I165" s="83" t="s">
        <v>47</v>
      </c>
      <c r="J165" s="83" t="s">
        <v>47</v>
      </c>
      <c r="K165" s="65" t="s">
        <v>25</v>
      </c>
      <c r="L165" s="66">
        <v>50</v>
      </c>
      <c r="M165" s="67">
        <v>5.05</v>
      </c>
      <c r="N165" s="67">
        <f t="shared" ref="N165:N176" si="27">M165*1.2556</f>
        <v>6.3407799999999996</v>
      </c>
      <c r="O165" s="67">
        <f t="shared" ref="O165:O176" si="28">N165*L165</f>
        <v>317.03899999999999</v>
      </c>
      <c r="P165" s="15"/>
    </row>
    <row r="166" spans="1:16" ht="20.25" customHeight="1" x14ac:dyDescent="0.2">
      <c r="A166" s="63" t="s">
        <v>316</v>
      </c>
      <c r="B166" s="76" t="s">
        <v>12</v>
      </c>
      <c r="C166" s="79">
        <v>91928</v>
      </c>
      <c r="D166" s="83" t="s">
        <v>48</v>
      </c>
      <c r="E166" s="83" t="s">
        <v>48</v>
      </c>
      <c r="F166" s="83" t="s">
        <v>48</v>
      </c>
      <c r="G166" s="83" t="s">
        <v>48</v>
      </c>
      <c r="H166" s="83" t="s">
        <v>48</v>
      </c>
      <c r="I166" s="83" t="s">
        <v>48</v>
      </c>
      <c r="J166" s="83" t="s">
        <v>48</v>
      </c>
      <c r="K166" s="65" t="s">
        <v>25</v>
      </c>
      <c r="L166" s="66">
        <v>50</v>
      </c>
      <c r="M166" s="67">
        <v>7.72</v>
      </c>
      <c r="N166" s="67">
        <f>M166*1.2556</f>
        <v>9.6932320000000001</v>
      </c>
      <c r="O166" s="67">
        <f t="shared" si="28"/>
        <v>484.66160000000002</v>
      </c>
      <c r="P166" s="15"/>
    </row>
    <row r="167" spans="1:16" ht="20.25" customHeight="1" x14ac:dyDescent="0.2">
      <c r="A167" s="63" t="s">
        <v>317</v>
      </c>
      <c r="B167" s="75" t="s">
        <v>14</v>
      </c>
      <c r="C167" s="79">
        <v>9009053</v>
      </c>
      <c r="D167" s="83" t="s">
        <v>49</v>
      </c>
      <c r="E167" s="83" t="s">
        <v>49</v>
      </c>
      <c r="F167" s="83" t="s">
        <v>49</v>
      </c>
      <c r="G167" s="83" t="s">
        <v>49</v>
      </c>
      <c r="H167" s="83" t="s">
        <v>49</v>
      </c>
      <c r="I167" s="83" t="s">
        <v>49</v>
      </c>
      <c r="J167" s="83" t="s">
        <v>49</v>
      </c>
      <c r="K167" s="65" t="s">
        <v>24</v>
      </c>
      <c r="L167" s="66">
        <v>30</v>
      </c>
      <c r="M167" s="67">
        <v>270.81</v>
      </c>
      <c r="N167" s="67">
        <f t="shared" si="27"/>
        <v>340.02903600000002</v>
      </c>
      <c r="O167" s="67">
        <f>N167*L167</f>
        <v>10200.871080000001</v>
      </c>
      <c r="P167" s="15"/>
    </row>
    <row r="168" spans="1:16" ht="20.25" customHeight="1" x14ac:dyDescent="0.2">
      <c r="A168" s="63" t="s">
        <v>318</v>
      </c>
      <c r="B168" s="76" t="s">
        <v>21</v>
      </c>
      <c r="C168" s="79" t="s">
        <v>55</v>
      </c>
      <c r="D168" s="83" t="s">
        <v>56</v>
      </c>
      <c r="E168" s="83" t="s">
        <v>56</v>
      </c>
      <c r="F168" s="83" t="s">
        <v>56</v>
      </c>
      <c r="G168" s="83" t="s">
        <v>56</v>
      </c>
      <c r="H168" s="83" t="s">
        <v>56</v>
      </c>
      <c r="I168" s="83" t="s">
        <v>56</v>
      </c>
      <c r="J168" s="83" t="s">
        <v>56</v>
      </c>
      <c r="K168" s="65" t="s">
        <v>36</v>
      </c>
      <c r="L168" s="66">
        <v>2</v>
      </c>
      <c r="M168" s="67">
        <v>59.92</v>
      </c>
      <c r="N168" s="67">
        <f t="shared" si="27"/>
        <v>75.235551999999998</v>
      </c>
      <c r="O168" s="67">
        <f t="shared" si="28"/>
        <v>150.471104</v>
      </c>
      <c r="P168" s="15"/>
    </row>
    <row r="169" spans="1:16" ht="20.25" customHeight="1" x14ac:dyDescent="0.2">
      <c r="A169" s="63" t="s">
        <v>319</v>
      </c>
      <c r="B169" s="76" t="s">
        <v>21</v>
      </c>
      <c r="C169" s="79" t="s">
        <v>57</v>
      </c>
      <c r="D169" s="83" t="s">
        <v>58</v>
      </c>
      <c r="E169" s="83" t="s">
        <v>58</v>
      </c>
      <c r="F169" s="83" t="s">
        <v>58</v>
      </c>
      <c r="G169" s="83" t="s">
        <v>58</v>
      </c>
      <c r="H169" s="83" t="s">
        <v>58</v>
      </c>
      <c r="I169" s="83" t="s">
        <v>58</v>
      </c>
      <c r="J169" s="83" t="s">
        <v>58</v>
      </c>
      <c r="K169" s="65" t="s">
        <v>36</v>
      </c>
      <c r="L169" s="66">
        <v>2</v>
      </c>
      <c r="M169" s="67">
        <v>69.760000000000005</v>
      </c>
      <c r="N169" s="67">
        <f t="shared" si="27"/>
        <v>87.59065600000001</v>
      </c>
      <c r="O169" s="67">
        <f t="shared" si="28"/>
        <v>175.18131200000002</v>
      </c>
      <c r="P169" s="15"/>
    </row>
    <row r="170" spans="1:16" ht="20.25" customHeight="1" x14ac:dyDescent="0.2">
      <c r="A170" s="63" t="s">
        <v>320</v>
      </c>
      <c r="B170" s="75" t="s">
        <v>14</v>
      </c>
      <c r="C170" s="79">
        <v>9002055</v>
      </c>
      <c r="D170" s="83" t="s">
        <v>217</v>
      </c>
      <c r="E170" s="83"/>
      <c r="F170" s="83"/>
      <c r="G170" s="83"/>
      <c r="H170" s="83"/>
      <c r="I170" s="83"/>
      <c r="J170" s="83"/>
      <c r="K170" s="65" t="s">
        <v>25</v>
      </c>
      <c r="L170" s="66">
        <v>50</v>
      </c>
      <c r="M170" s="67">
        <v>9.2200000000000006</v>
      </c>
      <c r="N170" s="67">
        <f t="shared" si="27"/>
        <v>11.576632000000002</v>
      </c>
      <c r="O170" s="67">
        <f t="shared" si="28"/>
        <v>578.83160000000009</v>
      </c>
      <c r="P170" s="15"/>
    </row>
    <row r="171" spans="1:16" ht="20.25" customHeight="1" x14ac:dyDescent="0.2">
      <c r="A171" s="63" t="s">
        <v>321</v>
      </c>
      <c r="B171" s="75" t="s">
        <v>14</v>
      </c>
      <c r="C171" s="79">
        <v>9005023</v>
      </c>
      <c r="D171" s="83" t="s">
        <v>218</v>
      </c>
      <c r="E171" s="83"/>
      <c r="F171" s="83"/>
      <c r="G171" s="83"/>
      <c r="H171" s="83"/>
      <c r="I171" s="83"/>
      <c r="J171" s="83"/>
      <c r="K171" s="65" t="s">
        <v>24</v>
      </c>
      <c r="L171" s="66">
        <v>4</v>
      </c>
      <c r="M171" s="67">
        <v>23.3</v>
      </c>
      <c r="N171" s="67">
        <f t="shared" si="27"/>
        <v>29.255480000000002</v>
      </c>
      <c r="O171" s="67">
        <f t="shared" si="28"/>
        <v>117.02192000000001</v>
      </c>
      <c r="P171" s="15"/>
    </row>
    <row r="172" spans="1:16" ht="20.25" customHeight="1" x14ac:dyDescent="0.2">
      <c r="A172" s="63" t="s">
        <v>322</v>
      </c>
      <c r="B172" s="75" t="s">
        <v>14</v>
      </c>
      <c r="C172" s="79">
        <v>9008010</v>
      </c>
      <c r="D172" s="83" t="s">
        <v>219</v>
      </c>
      <c r="E172" s="83"/>
      <c r="F172" s="83"/>
      <c r="G172" s="83"/>
      <c r="H172" s="83"/>
      <c r="I172" s="83"/>
      <c r="J172" s="83"/>
      <c r="K172" s="65" t="s">
        <v>24</v>
      </c>
      <c r="L172" s="66">
        <v>2</v>
      </c>
      <c r="M172" s="67">
        <v>28.76</v>
      </c>
      <c r="N172" s="67">
        <f t="shared" si="27"/>
        <v>36.111056000000005</v>
      </c>
      <c r="O172" s="67">
        <f t="shared" si="28"/>
        <v>72.22211200000001</v>
      </c>
      <c r="P172" s="15"/>
    </row>
    <row r="173" spans="1:16" ht="20.25" customHeight="1" x14ac:dyDescent="0.2">
      <c r="A173" s="63" t="s">
        <v>323</v>
      </c>
      <c r="B173" s="75" t="s">
        <v>14</v>
      </c>
      <c r="C173" s="79">
        <v>9008011</v>
      </c>
      <c r="D173" s="83" t="s">
        <v>220</v>
      </c>
      <c r="E173" s="83"/>
      <c r="F173" s="83"/>
      <c r="G173" s="83"/>
      <c r="H173" s="83"/>
      <c r="I173" s="83"/>
      <c r="J173" s="83"/>
      <c r="K173" s="65" t="s">
        <v>24</v>
      </c>
      <c r="L173" s="66">
        <v>2</v>
      </c>
      <c r="M173" s="67">
        <v>27.97</v>
      </c>
      <c r="N173" s="67">
        <f t="shared" si="27"/>
        <v>35.119132</v>
      </c>
      <c r="O173" s="67">
        <f t="shared" si="28"/>
        <v>70.238264000000001</v>
      </c>
      <c r="P173" s="15"/>
    </row>
    <row r="174" spans="1:16" ht="20.25" customHeight="1" x14ac:dyDescent="0.2">
      <c r="A174" s="63" t="s">
        <v>324</v>
      </c>
      <c r="B174" s="75" t="s">
        <v>14</v>
      </c>
      <c r="C174" s="79">
        <v>9008012</v>
      </c>
      <c r="D174" s="83" t="s">
        <v>221</v>
      </c>
      <c r="E174" s="83"/>
      <c r="F174" s="83"/>
      <c r="G174" s="83"/>
      <c r="H174" s="83"/>
      <c r="I174" s="83"/>
      <c r="J174" s="83"/>
      <c r="K174" s="65" t="s">
        <v>24</v>
      </c>
      <c r="L174" s="66">
        <v>2</v>
      </c>
      <c r="M174" s="67">
        <v>78.959999999999994</v>
      </c>
      <c r="N174" s="67">
        <f t="shared" si="27"/>
        <v>99.142175999999992</v>
      </c>
      <c r="O174" s="67">
        <f t="shared" si="28"/>
        <v>198.28435199999998</v>
      </c>
      <c r="P174" s="15"/>
    </row>
    <row r="175" spans="1:16" ht="20.25" customHeight="1" x14ac:dyDescent="0.2">
      <c r="A175" s="63" t="s">
        <v>325</v>
      </c>
      <c r="B175" s="75" t="s">
        <v>14</v>
      </c>
      <c r="C175" s="79">
        <v>9008013</v>
      </c>
      <c r="D175" s="83" t="s">
        <v>222</v>
      </c>
      <c r="E175" s="83"/>
      <c r="F175" s="83"/>
      <c r="G175" s="83"/>
      <c r="H175" s="83"/>
      <c r="I175" s="83"/>
      <c r="J175" s="83"/>
      <c r="K175" s="65" t="s">
        <v>24</v>
      </c>
      <c r="L175" s="66">
        <v>2</v>
      </c>
      <c r="M175" s="67">
        <v>74.680000000000007</v>
      </c>
      <c r="N175" s="67">
        <f>M175*1.2556</f>
        <v>93.768208000000016</v>
      </c>
      <c r="O175" s="67">
        <f t="shared" si="28"/>
        <v>187.53641600000003</v>
      </c>
      <c r="P175" s="15"/>
    </row>
    <row r="176" spans="1:16" ht="20.25" customHeight="1" x14ac:dyDescent="0.2">
      <c r="A176" s="63" t="s">
        <v>326</v>
      </c>
      <c r="B176" s="75" t="s">
        <v>14</v>
      </c>
      <c r="C176" s="79">
        <v>9005081</v>
      </c>
      <c r="D176" s="83" t="s">
        <v>227</v>
      </c>
      <c r="E176" s="83"/>
      <c r="F176" s="83"/>
      <c r="G176" s="83"/>
      <c r="H176" s="83"/>
      <c r="I176" s="83"/>
      <c r="J176" s="83"/>
      <c r="K176" s="65" t="s">
        <v>24</v>
      </c>
      <c r="L176" s="66">
        <v>1</v>
      </c>
      <c r="M176" s="67">
        <v>65.64</v>
      </c>
      <c r="N176" s="67">
        <f t="shared" si="27"/>
        <v>82.417584000000005</v>
      </c>
      <c r="O176" s="67">
        <f t="shared" si="28"/>
        <v>82.417584000000005</v>
      </c>
      <c r="P176" s="15"/>
    </row>
    <row r="177" spans="1:19" ht="15" x14ac:dyDescent="0.2">
      <c r="A177" s="88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61"/>
      <c r="N177" s="61"/>
      <c r="O177" s="62"/>
      <c r="P177" s="17"/>
    </row>
    <row r="178" spans="1:19" customFormat="1" ht="34.5" customHeight="1" x14ac:dyDescent="0.25">
      <c r="A178" s="60">
        <v>10</v>
      </c>
      <c r="B178" s="84" t="s">
        <v>228</v>
      </c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18">
        <f>SUM(O181:O191,O193:O197,O199:O205,O207:O211,O213:O216,O218:O219,O221:O222,O224:O235)</f>
        <v>106340.14784200001</v>
      </c>
      <c r="R178" s="59"/>
      <c r="S178" s="59"/>
    </row>
    <row r="179" spans="1:19" ht="15" x14ac:dyDescent="0.2">
      <c r="A179" s="88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61"/>
      <c r="N179" s="61"/>
      <c r="O179" s="62"/>
      <c r="P179" s="17"/>
    </row>
    <row r="180" spans="1:19" ht="20.25" customHeight="1" x14ac:dyDescent="0.2">
      <c r="A180" s="60" t="s">
        <v>145</v>
      </c>
      <c r="B180" s="84" t="s">
        <v>189</v>
      </c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18"/>
    </row>
    <row r="181" spans="1:19" ht="20.25" customHeight="1" x14ac:dyDescent="0.2">
      <c r="A181" s="63" t="s">
        <v>327</v>
      </c>
      <c r="B181" s="76" t="s">
        <v>12</v>
      </c>
      <c r="C181" s="80">
        <v>96523</v>
      </c>
      <c r="D181" s="85" t="s">
        <v>191</v>
      </c>
      <c r="E181" s="86" t="s">
        <v>191</v>
      </c>
      <c r="F181" s="86" t="s">
        <v>191</v>
      </c>
      <c r="G181" s="86" t="s">
        <v>191</v>
      </c>
      <c r="H181" s="86" t="s">
        <v>191</v>
      </c>
      <c r="I181" s="86" t="s">
        <v>191</v>
      </c>
      <c r="J181" s="87" t="s">
        <v>191</v>
      </c>
      <c r="K181" s="68" t="s">
        <v>5</v>
      </c>
      <c r="L181" s="66">
        <v>5.65</v>
      </c>
      <c r="M181" s="69">
        <v>116.47</v>
      </c>
      <c r="N181" s="67">
        <f>M181*1.2556</f>
        <v>146.239732</v>
      </c>
      <c r="O181" s="67">
        <f>N181*L181</f>
        <v>826.25448580000011</v>
      </c>
      <c r="P181" s="15"/>
    </row>
    <row r="182" spans="1:19" ht="20.25" customHeight="1" x14ac:dyDescent="0.2">
      <c r="A182" s="63" t="s">
        <v>328</v>
      </c>
      <c r="B182" s="76" t="s">
        <v>12</v>
      </c>
      <c r="C182" s="80">
        <v>96527</v>
      </c>
      <c r="D182" s="90" t="s">
        <v>193</v>
      </c>
      <c r="E182" s="91" t="s">
        <v>193</v>
      </c>
      <c r="F182" s="91" t="s">
        <v>193</v>
      </c>
      <c r="G182" s="91" t="s">
        <v>193</v>
      </c>
      <c r="H182" s="91" t="s">
        <v>193</v>
      </c>
      <c r="I182" s="91" t="s">
        <v>193</v>
      </c>
      <c r="J182" s="92" t="s">
        <v>193</v>
      </c>
      <c r="K182" s="65" t="s">
        <v>5</v>
      </c>
      <c r="L182" s="66">
        <v>8.4700000000000006</v>
      </c>
      <c r="M182" s="69">
        <v>128.37</v>
      </c>
      <c r="N182" s="67">
        <f t="shared" ref="N182:N191" si="29">M182*1.2556</f>
        <v>161.18137200000001</v>
      </c>
      <c r="O182" s="67">
        <f t="shared" ref="O182:O191" si="30">N182*L182</f>
        <v>1365.2062208400002</v>
      </c>
      <c r="P182" s="15"/>
    </row>
    <row r="183" spans="1:19" ht="20.25" customHeight="1" x14ac:dyDescent="0.2">
      <c r="A183" s="63" t="s">
        <v>329</v>
      </c>
      <c r="B183" s="76" t="s">
        <v>14</v>
      </c>
      <c r="C183" s="79">
        <v>2002010</v>
      </c>
      <c r="D183" s="119" t="s">
        <v>89</v>
      </c>
      <c r="E183" s="120"/>
      <c r="F183" s="120"/>
      <c r="G183" s="120"/>
      <c r="H183" s="120"/>
      <c r="I183" s="120"/>
      <c r="J183" s="121"/>
      <c r="K183" s="70" t="s">
        <v>4</v>
      </c>
      <c r="L183" s="66">
        <v>3</v>
      </c>
      <c r="M183" s="69">
        <v>5.38</v>
      </c>
      <c r="N183" s="67">
        <f>M183*1.2556</f>
        <v>6.755128</v>
      </c>
      <c r="O183" s="67">
        <f>N183*L183</f>
        <v>20.265384000000001</v>
      </c>
      <c r="P183" s="15"/>
    </row>
    <row r="184" spans="1:19" ht="20.25" customHeight="1" x14ac:dyDescent="0.2">
      <c r="A184" s="63" t="s">
        <v>330</v>
      </c>
      <c r="B184" s="76" t="s">
        <v>87</v>
      </c>
      <c r="C184" s="79">
        <v>2002015</v>
      </c>
      <c r="D184" s="128" t="s">
        <v>91</v>
      </c>
      <c r="E184" s="91" t="s">
        <v>91</v>
      </c>
      <c r="F184" s="91" t="s">
        <v>91</v>
      </c>
      <c r="G184" s="91" t="s">
        <v>91</v>
      </c>
      <c r="H184" s="91" t="s">
        <v>91</v>
      </c>
      <c r="I184" s="91" t="s">
        <v>91</v>
      </c>
      <c r="J184" s="92" t="s">
        <v>91</v>
      </c>
      <c r="K184" s="70" t="s">
        <v>5</v>
      </c>
      <c r="L184" s="66">
        <v>1.5</v>
      </c>
      <c r="M184" s="69">
        <v>217.83</v>
      </c>
      <c r="N184" s="67">
        <f t="shared" si="29"/>
        <v>273.50734800000004</v>
      </c>
      <c r="O184" s="67">
        <f t="shared" si="30"/>
        <v>410.26102200000003</v>
      </c>
      <c r="P184" s="15"/>
    </row>
    <row r="185" spans="1:19" ht="20.25" customHeight="1" x14ac:dyDescent="0.2">
      <c r="A185" s="63" t="s">
        <v>331</v>
      </c>
      <c r="B185" s="76" t="s">
        <v>87</v>
      </c>
      <c r="C185" s="79">
        <v>13001014</v>
      </c>
      <c r="D185" s="128" t="s">
        <v>197</v>
      </c>
      <c r="E185" s="91"/>
      <c r="F185" s="91"/>
      <c r="G185" s="91"/>
      <c r="H185" s="91"/>
      <c r="I185" s="91"/>
      <c r="J185" s="92"/>
      <c r="K185" s="70" t="s">
        <v>5</v>
      </c>
      <c r="L185" s="66">
        <v>4</v>
      </c>
      <c r="M185" s="69">
        <v>503.28</v>
      </c>
      <c r="N185" s="67">
        <f t="shared" si="29"/>
        <v>631.91836799999999</v>
      </c>
      <c r="O185" s="67">
        <f t="shared" si="30"/>
        <v>2527.6734719999999</v>
      </c>
      <c r="P185" s="15"/>
    </row>
    <row r="186" spans="1:19" ht="20.25" customHeight="1" x14ac:dyDescent="0.2">
      <c r="A186" s="63" t="s">
        <v>332</v>
      </c>
      <c r="B186" s="76" t="s">
        <v>12</v>
      </c>
      <c r="C186" s="79">
        <v>96535</v>
      </c>
      <c r="D186" s="128" t="s">
        <v>198</v>
      </c>
      <c r="E186" s="91" t="s">
        <v>198</v>
      </c>
      <c r="F186" s="91" t="s">
        <v>198</v>
      </c>
      <c r="G186" s="91" t="s">
        <v>198</v>
      </c>
      <c r="H186" s="91" t="s">
        <v>198</v>
      </c>
      <c r="I186" s="91" t="s">
        <v>198</v>
      </c>
      <c r="J186" s="92" t="s">
        <v>198</v>
      </c>
      <c r="K186" s="70" t="s">
        <v>4</v>
      </c>
      <c r="L186" s="66">
        <v>2</v>
      </c>
      <c r="M186" s="69">
        <v>142.09</v>
      </c>
      <c r="N186" s="67">
        <f t="shared" si="29"/>
        <v>178.40820400000001</v>
      </c>
      <c r="O186" s="67">
        <f t="shared" si="30"/>
        <v>356.81640800000002</v>
      </c>
      <c r="P186" s="15"/>
    </row>
    <row r="187" spans="1:19" ht="20.25" customHeight="1" x14ac:dyDescent="0.2">
      <c r="A187" s="63" t="s">
        <v>333</v>
      </c>
      <c r="B187" s="76" t="s">
        <v>12</v>
      </c>
      <c r="C187" s="79">
        <v>96536</v>
      </c>
      <c r="D187" s="128" t="s">
        <v>199</v>
      </c>
      <c r="E187" s="91" t="s">
        <v>199</v>
      </c>
      <c r="F187" s="91" t="s">
        <v>199</v>
      </c>
      <c r="G187" s="91" t="s">
        <v>199</v>
      </c>
      <c r="H187" s="91" t="s">
        <v>199</v>
      </c>
      <c r="I187" s="91" t="s">
        <v>199</v>
      </c>
      <c r="J187" s="92" t="s">
        <v>199</v>
      </c>
      <c r="K187" s="70" t="s">
        <v>4</v>
      </c>
      <c r="L187" s="66">
        <v>9</v>
      </c>
      <c r="M187" s="69">
        <v>70.59</v>
      </c>
      <c r="N187" s="67">
        <f t="shared" si="29"/>
        <v>88.632804000000007</v>
      </c>
      <c r="O187" s="67">
        <f t="shared" si="30"/>
        <v>797.69523600000002</v>
      </c>
      <c r="P187" s="15"/>
    </row>
    <row r="188" spans="1:19" ht="20.25" customHeight="1" x14ac:dyDescent="0.2">
      <c r="A188" s="63" t="s">
        <v>334</v>
      </c>
      <c r="B188" s="76" t="s">
        <v>14</v>
      </c>
      <c r="C188" s="79">
        <v>2004004</v>
      </c>
      <c r="D188" s="128" t="s">
        <v>200</v>
      </c>
      <c r="E188" s="91"/>
      <c r="F188" s="91"/>
      <c r="G188" s="91"/>
      <c r="H188" s="91"/>
      <c r="I188" s="91"/>
      <c r="J188" s="92"/>
      <c r="K188" s="70" t="s">
        <v>90</v>
      </c>
      <c r="L188" s="66">
        <v>25</v>
      </c>
      <c r="M188" s="69">
        <v>10.51</v>
      </c>
      <c r="N188" s="67">
        <f t="shared" si="29"/>
        <v>13.196356</v>
      </c>
      <c r="O188" s="67">
        <f t="shared" si="30"/>
        <v>329.90890000000002</v>
      </c>
      <c r="P188" s="15"/>
    </row>
    <row r="189" spans="1:19" ht="20.25" customHeight="1" x14ac:dyDescent="0.2">
      <c r="A189" s="63" t="s">
        <v>335</v>
      </c>
      <c r="B189" s="76" t="s">
        <v>12</v>
      </c>
      <c r="C189" s="79">
        <v>96558</v>
      </c>
      <c r="D189" s="128" t="s">
        <v>201</v>
      </c>
      <c r="E189" s="91" t="s">
        <v>201</v>
      </c>
      <c r="F189" s="91" t="s">
        <v>201</v>
      </c>
      <c r="G189" s="91" t="s">
        <v>201</v>
      </c>
      <c r="H189" s="91" t="s">
        <v>201</v>
      </c>
      <c r="I189" s="91" t="s">
        <v>201</v>
      </c>
      <c r="J189" s="92" t="s">
        <v>201</v>
      </c>
      <c r="K189" s="70" t="s">
        <v>5</v>
      </c>
      <c r="L189" s="66">
        <v>2</v>
      </c>
      <c r="M189" s="69">
        <v>650.55999999999995</v>
      </c>
      <c r="N189" s="67">
        <f t="shared" si="29"/>
        <v>816.84313599999996</v>
      </c>
      <c r="O189" s="67">
        <f t="shared" si="30"/>
        <v>1633.6862719999999</v>
      </c>
      <c r="P189" s="15"/>
    </row>
    <row r="190" spans="1:19" ht="20.25" customHeight="1" x14ac:dyDescent="0.2">
      <c r="A190" s="63" t="s">
        <v>336</v>
      </c>
      <c r="B190" s="76" t="s">
        <v>12</v>
      </c>
      <c r="C190" s="79">
        <v>96557</v>
      </c>
      <c r="D190" s="128" t="s">
        <v>202</v>
      </c>
      <c r="E190" s="91"/>
      <c r="F190" s="91"/>
      <c r="G190" s="91"/>
      <c r="H190" s="91"/>
      <c r="I190" s="91"/>
      <c r="J190" s="92"/>
      <c r="K190" s="70" t="s">
        <v>5</v>
      </c>
      <c r="L190" s="66">
        <v>4</v>
      </c>
      <c r="M190" s="69">
        <v>617.54</v>
      </c>
      <c r="N190" s="67">
        <f t="shared" si="29"/>
        <v>775.38322400000004</v>
      </c>
      <c r="O190" s="67">
        <f t="shared" si="30"/>
        <v>3101.5328960000002</v>
      </c>
      <c r="P190" s="15"/>
    </row>
    <row r="191" spans="1:19" ht="20.25" customHeight="1" x14ac:dyDescent="0.2">
      <c r="A191" s="63" t="s">
        <v>337</v>
      </c>
      <c r="B191" s="76" t="s">
        <v>14</v>
      </c>
      <c r="C191" s="79">
        <v>5003012</v>
      </c>
      <c r="D191" s="128" t="s">
        <v>203</v>
      </c>
      <c r="E191" s="91" t="s">
        <v>203</v>
      </c>
      <c r="F191" s="91" t="s">
        <v>203</v>
      </c>
      <c r="G191" s="91" t="s">
        <v>203</v>
      </c>
      <c r="H191" s="91" t="s">
        <v>203</v>
      </c>
      <c r="I191" s="91" t="s">
        <v>203</v>
      </c>
      <c r="J191" s="92" t="s">
        <v>203</v>
      </c>
      <c r="K191" s="70" t="s">
        <v>4</v>
      </c>
      <c r="L191" s="66">
        <v>12</v>
      </c>
      <c r="M191" s="69">
        <v>112.08</v>
      </c>
      <c r="N191" s="67">
        <f t="shared" si="29"/>
        <v>140.72764800000002</v>
      </c>
      <c r="O191" s="67">
        <f t="shared" si="30"/>
        <v>1688.7317760000001</v>
      </c>
      <c r="P191" s="15"/>
    </row>
    <row r="192" spans="1:19" ht="20.25" customHeight="1" x14ac:dyDescent="0.2">
      <c r="A192" s="60" t="s">
        <v>146</v>
      </c>
      <c r="B192" s="84" t="s">
        <v>204</v>
      </c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18"/>
    </row>
    <row r="193" spans="1:16" ht="20.25" customHeight="1" x14ac:dyDescent="0.2">
      <c r="A193" s="63" t="s">
        <v>190</v>
      </c>
      <c r="B193" s="76" t="s">
        <v>12</v>
      </c>
      <c r="C193" s="75">
        <v>92263</v>
      </c>
      <c r="D193" s="90" t="s">
        <v>205</v>
      </c>
      <c r="E193" s="91" t="s">
        <v>205</v>
      </c>
      <c r="F193" s="91" t="s">
        <v>205</v>
      </c>
      <c r="G193" s="91" t="s">
        <v>205</v>
      </c>
      <c r="H193" s="91" t="s">
        <v>205</v>
      </c>
      <c r="I193" s="91" t="s">
        <v>205</v>
      </c>
      <c r="J193" s="92" t="s">
        <v>205</v>
      </c>
      <c r="K193" s="65" t="s">
        <v>4</v>
      </c>
      <c r="L193" s="66">
        <v>4.2</v>
      </c>
      <c r="M193" s="69">
        <v>146.86000000000001</v>
      </c>
      <c r="N193" s="67">
        <f>M193*1.2556</f>
        <v>184.39741600000002</v>
      </c>
      <c r="O193" s="67">
        <f>N193*L193</f>
        <v>774.46914720000007</v>
      </c>
      <c r="P193" s="15"/>
    </row>
    <row r="194" spans="1:16" ht="20.25" customHeight="1" x14ac:dyDescent="0.2">
      <c r="A194" s="63" t="s">
        <v>192</v>
      </c>
      <c r="B194" s="76" t="s">
        <v>12</v>
      </c>
      <c r="C194" s="75">
        <v>92427</v>
      </c>
      <c r="D194" s="90" t="s">
        <v>206</v>
      </c>
      <c r="E194" s="91" t="s">
        <v>206</v>
      </c>
      <c r="F194" s="91" t="s">
        <v>206</v>
      </c>
      <c r="G194" s="91" t="s">
        <v>206</v>
      </c>
      <c r="H194" s="91" t="s">
        <v>206</v>
      </c>
      <c r="I194" s="91" t="s">
        <v>206</v>
      </c>
      <c r="J194" s="92" t="s">
        <v>206</v>
      </c>
      <c r="K194" s="65" t="s">
        <v>4</v>
      </c>
      <c r="L194" s="66">
        <v>4.2</v>
      </c>
      <c r="M194" s="69">
        <v>68.48</v>
      </c>
      <c r="N194" s="67">
        <f t="shared" ref="N194:N197" si="31">M194*1.2556</f>
        <v>85.983488000000008</v>
      </c>
      <c r="O194" s="67">
        <f t="shared" ref="O194:O197" si="32">N194*L194</f>
        <v>361.13064960000003</v>
      </c>
      <c r="P194" s="15"/>
    </row>
    <row r="195" spans="1:16" ht="20.25" customHeight="1" x14ac:dyDescent="0.2">
      <c r="A195" s="63" t="s">
        <v>194</v>
      </c>
      <c r="B195" s="76" t="s">
        <v>12</v>
      </c>
      <c r="C195" s="75">
        <v>101792</v>
      </c>
      <c r="D195" s="90" t="s">
        <v>207</v>
      </c>
      <c r="E195" s="91" t="s">
        <v>207</v>
      </c>
      <c r="F195" s="91" t="s">
        <v>207</v>
      </c>
      <c r="G195" s="91" t="s">
        <v>207</v>
      </c>
      <c r="H195" s="91" t="s">
        <v>207</v>
      </c>
      <c r="I195" s="91" t="s">
        <v>207</v>
      </c>
      <c r="J195" s="92" t="s">
        <v>207</v>
      </c>
      <c r="K195" s="65" t="s">
        <v>5</v>
      </c>
      <c r="L195" s="66">
        <v>5</v>
      </c>
      <c r="M195" s="69">
        <v>17.62</v>
      </c>
      <c r="N195" s="67">
        <f t="shared" si="31"/>
        <v>22.123672000000003</v>
      </c>
      <c r="O195" s="67">
        <f t="shared" si="32"/>
        <v>110.61836000000001</v>
      </c>
      <c r="P195" s="15"/>
    </row>
    <row r="196" spans="1:16" ht="20.25" customHeight="1" x14ac:dyDescent="0.2">
      <c r="A196" s="63" t="s">
        <v>195</v>
      </c>
      <c r="B196" s="76" t="s">
        <v>14</v>
      </c>
      <c r="C196" s="79">
        <v>2004004</v>
      </c>
      <c r="D196" s="128" t="s">
        <v>200</v>
      </c>
      <c r="E196" s="91"/>
      <c r="F196" s="91"/>
      <c r="G196" s="91"/>
      <c r="H196" s="91"/>
      <c r="I196" s="91"/>
      <c r="J196" s="92"/>
      <c r="K196" s="70" t="s">
        <v>90</v>
      </c>
      <c r="L196" s="66">
        <v>15</v>
      </c>
      <c r="M196" s="69">
        <v>10.51</v>
      </c>
      <c r="N196" s="67">
        <f t="shared" si="31"/>
        <v>13.196356</v>
      </c>
      <c r="O196" s="67">
        <f t="shared" si="32"/>
        <v>197.94533999999999</v>
      </c>
      <c r="P196" s="15"/>
    </row>
    <row r="197" spans="1:16" ht="20.25" customHeight="1" x14ac:dyDescent="0.2">
      <c r="A197" s="63" t="s">
        <v>196</v>
      </c>
      <c r="B197" s="76" t="s">
        <v>87</v>
      </c>
      <c r="C197" s="79">
        <v>2005008</v>
      </c>
      <c r="D197" s="119" t="s">
        <v>208</v>
      </c>
      <c r="E197" s="120"/>
      <c r="F197" s="120"/>
      <c r="G197" s="120"/>
      <c r="H197" s="120"/>
      <c r="I197" s="120"/>
      <c r="J197" s="121"/>
      <c r="K197" s="70" t="s">
        <v>5</v>
      </c>
      <c r="L197" s="66">
        <v>4</v>
      </c>
      <c r="M197" s="69">
        <v>491.43</v>
      </c>
      <c r="N197" s="67">
        <f t="shared" si="31"/>
        <v>617.03950800000007</v>
      </c>
      <c r="O197" s="67">
        <f t="shared" si="32"/>
        <v>2468.1580320000003</v>
      </c>
      <c r="P197" s="15"/>
    </row>
    <row r="198" spans="1:16" ht="20.25" customHeight="1" x14ac:dyDescent="0.2">
      <c r="A198" s="60" t="s">
        <v>147</v>
      </c>
      <c r="B198" s="84" t="s">
        <v>209</v>
      </c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18"/>
    </row>
    <row r="199" spans="1:16" ht="20.25" customHeight="1" x14ac:dyDescent="0.2">
      <c r="A199" s="63" t="s">
        <v>338</v>
      </c>
      <c r="B199" s="76" t="s">
        <v>21</v>
      </c>
      <c r="C199" s="75" t="s">
        <v>180</v>
      </c>
      <c r="D199" s="83" t="s">
        <v>181</v>
      </c>
      <c r="E199" s="83"/>
      <c r="F199" s="83"/>
      <c r="G199" s="83"/>
      <c r="H199" s="83"/>
      <c r="I199" s="83"/>
      <c r="J199" s="83"/>
      <c r="K199" s="65" t="s">
        <v>4</v>
      </c>
      <c r="L199" s="66">
        <v>98.77</v>
      </c>
      <c r="M199" s="67">
        <v>94.28</v>
      </c>
      <c r="N199" s="67">
        <f>M199*1.2556</f>
        <v>118.37796800000001</v>
      </c>
      <c r="O199" s="67">
        <f>N199*L199</f>
        <v>11692.191899360001</v>
      </c>
      <c r="P199" s="15"/>
    </row>
    <row r="200" spans="1:16" ht="20.25" customHeight="1" x14ac:dyDescent="0.2">
      <c r="A200" s="63" t="s">
        <v>339</v>
      </c>
      <c r="B200" s="76" t="s">
        <v>21</v>
      </c>
      <c r="C200" s="75" t="s">
        <v>182</v>
      </c>
      <c r="D200" s="83" t="s">
        <v>183</v>
      </c>
      <c r="E200" s="83"/>
      <c r="F200" s="83"/>
      <c r="G200" s="83"/>
      <c r="H200" s="83"/>
      <c r="I200" s="83"/>
      <c r="J200" s="83"/>
      <c r="K200" s="65" t="s">
        <v>4</v>
      </c>
      <c r="L200" s="66">
        <v>197.54</v>
      </c>
      <c r="M200" s="67">
        <v>7.12</v>
      </c>
      <c r="N200" s="67">
        <f t="shared" ref="N200:N205" si="33">M200*1.2556</f>
        <v>8.9398720000000012</v>
      </c>
      <c r="O200" s="67">
        <f t="shared" ref="O200:O205" si="34">N200*L200</f>
        <v>1765.9823148800001</v>
      </c>
      <c r="P200" s="15"/>
    </row>
    <row r="201" spans="1:16" ht="20.25" customHeight="1" x14ac:dyDescent="0.2">
      <c r="A201" s="63" t="s">
        <v>340</v>
      </c>
      <c r="B201" s="76" t="s">
        <v>21</v>
      </c>
      <c r="C201" s="75" t="s">
        <v>184</v>
      </c>
      <c r="D201" s="83" t="s">
        <v>185</v>
      </c>
      <c r="E201" s="83"/>
      <c r="F201" s="83"/>
      <c r="G201" s="83"/>
      <c r="H201" s="83"/>
      <c r="I201" s="83"/>
      <c r="J201" s="83"/>
      <c r="K201" s="65" t="s">
        <v>4</v>
      </c>
      <c r="L201" s="66">
        <v>197.54</v>
      </c>
      <c r="M201" s="67">
        <v>23.11</v>
      </c>
      <c r="N201" s="67">
        <f t="shared" si="33"/>
        <v>29.016916000000002</v>
      </c>
      <c r="O201" s="67">
        <f t="shared" si="34"/>
        <v>5732.0015866399999</v>
      </c>
      <c r="P201" s="15"/>
    </row>
    <row r="202" spans="1:16" ht="20.25" customHeight="1" x14ac:dyDescent="0.2">
      <c r="A202" s="63" t="s">
        <v>341</v>
      </c>
      <c r="B202" s="76" t="s">
        <v>21</v>
      </c>
      <c r="C202" s="75" t="s">
        <v>186</v>
      </c>
      <c r="D202" s="83" t="s">
        <v>187</v>
      </c>
      <c r="E202" s="83"/>
      <c r="F202" s="83"/>
      <c r="G202" s="83"/>
      <c r="H202" s="83"/>
      <c r="I202" s="83"/>
      <c r="J202" s="83"/>
      <c r="K202" s="65" t="s">
        <v>4</v>
      </c>
      <c r="L202" s="66">
        <v>197.54</v>
      </c>
      <c r="M202" s="67">
        <v>13.32</v>
      </c>
      <c r="N202" s="67">
        <f t="shared" si="33"/>
        <v>16.724592000000001</v>
      </c>
      <c r="O202" s="67">
        <f t="shared" si="34"/>
        <v>3303.7759036800003</v>
      </c>
      <c r="P202" s="15"/>
    </row>
    <row r="203" spans="1:16" ht="20.25" customHeight="1" x14ac:dyDescent="0.2">
      <c r="A203" s="63" t="s">
        <v>342</v>
      </c>
      <c r="B203" s="76" t="s">
        <v>21</v>
      </c>
      <c r="C203" s="75" t="s">
        <v>92</v>
      </c>
      <c r="D203" s="83" t="s">
        <v>93</v>
      </c>
      <c r="E203" s="83"/>
      <c r="F203" s="83"/>
      <c r="G203" s="83"/>
      <c r="H203" s="83"/>
      <c r="I203" s="83"/>
      <c r="J203" s="83"/>
      <c r="K203" s="65" t="s">
        <v>4</v>
      </c>
      <c r="L203" s="66">
        <v>197.54</v>
      </c>
      <c r="M203" s="67">
        <v>17.68</v>
      </c>
      <c r="N203" s="67">
        <f>M203*1.2556</f>
        <v>22.199007999999999</v>
      </c>
      <c r="O203" s="67">
        <f t="shared" si="34"/>
        <v>4385.1920403199993</v>
      </c>
      <c r="P203" s="15"/>
    </row>
    <row r="204" spans="1:16" ht="20.25" customHeight="1" x14ac:dyDescent="0.2">
      <c r="A204" s="63" t="s">
        <v>343</v>
      </c>
      <c r="B204" s="76" t="s">
        <v>100</v>
      </c>
      <c r="C204" s="75" t="s">
        <v>101</v>
      </c>
      <c r="D204" s="83" t="s">
        <v>102</v>
      </c>
      <c r="E204" s="83"/>
      <c r="F204" s="83"/>
      <c r="G204" s="83"/>
      <c r="H204" s="83"/>
      <c r="I204" s="83"/>
      <c r="J204" s="83"/>
      <c r="K204" s="65" t="s">
        <v>4</v>
      </c>
      <c r="L204" s="66">
        <v>197.54</v>
      </c>
      <c r="M204" s="69">
        <v>22.2</v>
      </c>
      <c r="N204" s="67">
        <f t="shared" si="33"/>
        <v>27.874320000000001</v>
      </c>
      <c r="O204" s="67">
        <f t="shared" si="34"/>
        <v>5506.2931728000003</v>
      </c>
      <c r="P204" s="15"/>
    </row>
    <row r="205" spans="1:16" ht="20.25" customHeight="1" x14ac:dyDescent="0.2">
      <c r="A205" s="63" t="s">
        <v>344</v>
      </c>
      <c r="B205" s="76" t="s">
        <v>21</v>
      </c>
      <c r="C205" s="75" t="s">
        <v>92</v>
      </c>
      <c r="D205" s="85" t="s">
        <v>93</v>
      </c>
      <c r="E205" s="86"/>
      <c r="F205" s="86"/>
      <c r="G205" s="86"/>
      <c r="H205" s="86"/>
      <c r="I205" s="86"/>
      <c r="J205" s="87"/>
      <c r="K205" s="68" t="s">
        <v>4</v>
      </c>
      <c r="L205" s="66">
        <v>197.54</v>
      </c>
      <c r="M205" s="69">
        <v>17.68</v>
      </c>
      <c r="N205" s="67">
        <f t="shared" si="33"/>
        <v>22.199007999999999</v>
      </c>
      <c r="O205" s="67">
        <f t="shared" si="34"/>
        <v>4385.1920403199993</v>
      </c>
      <c r="P205" s="15"/>
    </row>
    <row r="206" spans="1:16" ht="20.25" customHeight="1" x14ac:dyDescent="0.2">
      <c r="A206" s="60" t="s">
        <v>148</v>
      </c>
      <c r="B206" s="84" t="s">
        <v>60</v>
      </c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18"/>
    </row>
    <row r="207" spans="1:16" ht="20.25" customHeight="1" x14ac:dyDescent="0.2">
      <c r="A207" s="63" t="s">
        <v>345</v>
      </c>
      <c r="B207" s="75" t="s">
        <v>14</v>
      </c>
      <c r="C207" s="79">
        <v>17045001</v>
      </c>
      <c r="D207" s="83" t="s">
        <v>18</v>
      </c>
      <c r="E207" s="83"/>
      <c r="F207" s="83"/>
      <c r="G207" s="83"/>
      <c r="H207" s="83"/>
      <c r="I207" s="83"/>
      <c r="J207" s="83"/>
      <c r="K207" s="65" t="s">
        <v>19</v>
      </c>
      <c r="L207" s="66">
        <v>9</v>
      </c>
      <c r="M207" s="67">
        <v>10.46</v>
      </c>
      <c r="N207" s="67">
        <f>M207*1.2556</f>
        <v>13.133576000000001</v>
      </c>
      <c r="O207" s="67">
        <f>N207*L207</f>
        <v>118.20218400000002</v>
      </c>
      <c r="P207" s="15"/>
    </row>
    <row r="208" spans="1:16" ht="20.25" customHeight="1" x14ac:dyDescent="0.2">
      <c r="A208" s="63" t="s">
        <v>346</v>
      </c>
      <c r="B208" s="75" t="s">
        <v>14</v>
      </c>
      <c r="C208" s="79">
        <v>17045002</v>
      </c>
      <c r="D208" s="83" t="s">
        <v>20</v>
      </c>
      <c r="E208" s="83"/>
      <c r="F208" s="83"/>
      <c r="G208" s="83"/>
      <c r="H208" s="83"/>
      <c r="I208" s="83"/>
      <c r="J208" s="83"/>
      <c r="K208" s="65" t="s">
        <v>5</v>
      </c>
      <c r="L208" s="66">
        <v>9</v>
      </c>
      <c r="M208" s="67">
        <v>4.93</v>
      </c>
      <c r="N208" s="67">
        <f t="shared" ref="N208:N211" si="35">M208*1.2556</f>
        <v>6.1901079999999995</v>
      </c>
      <c r="O208" s="67">
        <f t="shared" ref="O208:O211" si="36">N208*L208</f>
        <v>55.710971999999998</v>
      </c>
      <c r="P208" s="15"/>
    </row>
    <row r="209" spans="1:16" ht="20.25" customHeight="1" x14ac:dyDescent="0.2">
      <c r="A209" s="63" t="s">
        <v>347</v>
      </c>
      <c r="B209" s="75" t="s">
        <v>14</v>
      </c>
      <c r="C209" s="79">
        <v>6001030</v>
      </c>
      <c r="D209" s="83" t="s">
        <v>229</v>
      </c>
      <c r="E209" s="83"/>
      <c r="F209" s="83"/>
      <c r="G209" s="83"/>
      <c r="H209" s="83"/>
      <c r="I209" s="83"/>
      <c r="J209" s="83"/>
      <c r="K209" s="65" t="s">
        <v>90</v>
      </c>
      <c r="L209" s="66">
        <v>50</v>
      </c>
      <c r="M209" s="67">
        <v>15.13</v>
      </c>
      <c r="N209" s="67">
        <f t="shared" si="35"/>
        <v>18.997228000000003</v>
      </c>
      <c r="O209" s="67">
        <f t="shared" si="36"/>
        <v>949.86140000000012</v>
      </c>
      <c r="P209" s="15"/>
    </row>
    <row r="210" spans="1:16" ht="20.25" customHeight="1" x14ac:dyDescent="0.2">
      <c r="A210" s="63" t="s">
        <v>348</v>
      </c>
      <c r="B210" s="75" t="s">
        <v>14</v>
      </c>
      <c r="C210" s="79">
        <v>6001031</v>
      </c>
      <c r="D210" s="83" t="s">
        <v>178</v>
      </c>
      <c r="E210" s="83"/>
      <c r="F210" s="83"/>
      <c r="G210" s="83"/>
      <c r="H210" s="83"/>
      <c r="I210" s="83"/>
      <c r="J210" s="83"/>
      <c r="K210" s="65" t="s">
        <v>90</v>
      </c>
      <c r="L210" s="66">
        <v>40</v>
      </c>
      <c r="M210" s="67">
        <v>3.1</v>
      </c>
      <c r="N210" s="67">
        <f t="shared" si="35"/>
        <v>3.8923600000000005</v>
      </c>
      <c r="O210" s="67">
        <f t="shared" si="36"/>
        <v>155.69440000000003</v>
      </c>
      <c r="P210" s="15"/>
    </row>
    <row r="211" spans="1:16" ht="20.25" customHeight="1" x14ac:dyDescent="0.2">
      <c r="A211" s="63" t="s">
        <v>349</v>
      </c>
      <c r="B211" s="75" t="s">
        <v>14</v>
      </c>
      <c r="C211" s="79">
        <v>6002046</v>
      </c>
      <c r="D211" s="83" t="s">
        <v>179</v>
      </c>
      <c r="E211" s="83"/>
      <c r="F211" s="83"/>
      <c r="G211" s="83"/>
      <c r="H211" s="83"/>
      <c r="I211" s="83"/>
      <c r="J211" s="83"/>
      <c r="K211" s="65" t="s">
        <v>4</v>
      </c>
      <c r="L211" s="66">
        <v>42</v>
      </c>
      <c r="M211" s="67">
        <v>184.2</v>
      </c>
      <c r="N211" s="67">
        <f t="shared" si="35"/>
        <v>231.28152</v>
      </c>
      <c r="O211" s="67">
        <f t="shared" si="36"/>
        <v>9713.8238400000009</v>
      </c>
      <c r="P211" s="15"/>
    </row>
    <row r="212" spans="1:16" ht="20.25" customHeight="1" x14ac:dyDescent="0.2">
      <c r="A212" s="60" t="s">
        <v>149</v>
      </c>
      <c r="B212" s="84" t="s">
        <v>210</v>
      </c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18"/>
    </row>
    <row r="213" spans="1:16" ht="20.25" customHeight="1" x14ac:dyDescent="0.2">
      <c r="A213" s="63" t="s">
        <v>350</v>
      </c>
      <c r="B213" s="75" t="s">
        <v>14</v>
      </c>
      <c r="C213" s="79">
        <v>5001040</v>
      </c>
      <c r="D213" s="83" t="s">
        <v>211</v>
      </c>
      <c r="E213" s="83"/>
      <c r="F213" s="83"/>
      <c r="G213" s="83"/>
      <c r="H213" s="83"/>
      <c r="I213" s="83"/>
      <c r="J213" s="83"/>
      <c r="K213" s="65" t="s">
        <v>4</v>
      </c>
      <c r="L213" s="66">
        <v>40.44</v>
      </c>
      <c r="M213" s="67">
        <v>43.71</v>
      </c>
      <c r="N213" s="67">
        <f>M213*1.2556</f>
        <v>54.882276000000005</v>
      </c>
      <c r="O213" s="67">
        <f>N213*L213</f>
        <v>2219.4392414399999</v>
      </c>
      <c r="P213" s="15"/>
    </row>
    <row r="214" spans="1:16" ht="20.25" customHeight="1" x14ac:dyDescent="0.2">
      <c r="A214" s="63" t="s">
        <v>351</v>
      </c>
      <c r="B214" s="75" t="s">
        <v>12</v>
      </c>
      <c r="C214" s="79">
        <v>98547</v>
      </c>
      <c r="D214" s="83" t="s">
        <v>212</v>
      </c>
      <c r="E214" s="83" t="s">
        <v>212</v>
      </c>
      <c r="F214" s="83" t="s">
        <v>212</v>
      </c>
      <c r="G214" s="83" t="s">
        <v>212</v>
      </c>
      <c r="H214" s="83" t="s">
        <v>212</v>
      </c>
      <c r="I214" s="83" t="s">
        <v>212</v>
      </c>
      <c r="J214" s="83" t="s">
        <v>212</v>
      </c>
      <c r="K214" s="65" t="s">
        <v>4</v>
      </c>
      <c r="L214" s="66">
        <v>40.44</v>
      </c>
      <c r="M214" s="67">
        <v>213.29</v>
      </c>
      <c r="N214" s="67">
        <f t="shared" ref="N214:N216" si="37">M214*1.2556</f>
        <v>267.80692399999998</v>
      </c>
      <c r="O214" s="67">
        <f t="shared" ref="O214:O216" si="38">N214*L214</f>
        <v>10830.112006559999</v>
      </c>
      <c r="P214" s="15"/>
    </row>
    <row r="215" spans="1:16" ht="20.25" customHeight="1" x14ac:dyDescent="0.2">
      <c r="A215" s="63" t="s">
        <v>352</v>
      </c>
      <c r="B215" s="76" t="s">
        <v>21</v>
      </c>
      <c r="C215" s="79" t="s">
        <v>213</v>
      </c>
      <c r="D215" s="83" t="s">
        <v>214</v>
      </c>
      <c r="E215" s="83" t="s">
        <v>214</v>
      </c>
      <c r="F215" s="83" t="s">
        <v>214</v>
      </c>
      <c r="G215" s="83" t="s">
        <v>214</v>
      </c>
      <c r="H215" s="83" t="s">
        <v>214</v>
      </c>
      <c r="I215" s="83" t="s">
        <v>214</v>
      </c>
      <c r="J215" s="83" t="s">
        <v>214</v>
      </c>
      <c r="K215" s="65" t="s">
        <v>5</v>
      </c>
      <c r="L215" s="66">
        <v>2</v>
      </c>
      <c r="M215" s="67">
        <v>1178.48</v>
      </c>
      <c r="N215" s="67">
        <f t="shared" si="37"/>
        <v>1479.699488</v>
      </c>
      <c r="O215" s="67">
        <f t="shared" si="38"/>
        <v>2959.3989759999999</v>
      </c>
      <c r="P215" s="15"/>
    </row>
    <row r="216" spans="1:16" ht="20.25" customHeight="1" x14ac:dyDescent="0.2">
      <c r="A216" s="63" t="s">
        <v>353</v>
      </c>
      <c r="B216" s="75" t="s">
        <v>12</v>
      </c>
      <c r="C216" s="79">
        <v>98569</v>
      </c>
      <c r="D216" s="83" t="s">
        <v>215</v>
      </c>
      <c r="E216" s="83" t="s">
        <v>215</v>
      </c>
      <c r="F216" s="83" t="s">
        <v>215</v>
      </c>
      <c r="G216" s="83" t="s">
        <v>215</v>
      </c>
      <c r="H216" s="83" t="s">
        <v>215</v>
      </c>
      <c r="I216" s="83" t="s">
        <v>215</v>
      </c>
      <c r="J216" s="83" t="s">
        <v>215</v>
      </c>
      <c r="K216" s="65" t="s">
        <v>4</v>
      </c>
      <c r="L216" s="66">
        <v>40.44</v>
      </c>
      <c r="M216" s="67">
        <v>88.04</v>
      </c>
      <c r="N216" s="67">
        <f t="shared" si="37"/>
        <v>110.54302400000002</v>
      </c>
      <c r="O216" s="67">
        <f t="shared" si="38"/>
        <v>4470.3598905600002</v>
      </c>
      <c r="P216" s="15"/>
    </row>
    <row r="217" spans="1:16" ht="20.25" customHeight="1" x14ac:dyDescent="0.2">
      <c r="A217" s="60" t="s">
        <v>354</v>
      </c>
      <c r="B217" s="84" t="s">
        <v>95</v>
      </c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18"/>
    </row>
    <row r="218" spans="1:16" ht="20.25" customHeight="1" x14ac:dyDescent="0.2">
      <c r="A218" s="63" t="s">
        <v>355</v>
      </c>
      <c r="B218" s="76" t="s">
        <v>21</v>
      </c>
      <c r="C218" s="75" t="s">
        <v>96</v>
      </c>
      <c r="D218" s="125" t="s">
        <v>97</v>
      </c>
      <c r="E218" s="126"/>
      <c r="F218" s="126"/>
      <c r="G218" s="126"/>
      <c r="H218" s="126"/>
      <c r="I218" s="126"/>
      <c r="J218" s="127"/>
      <c r="K218" s="68" t="s">
        <v>5</v>
      </c>
      <c r="L218" s="81">
        <v>3</v>
      </c>
      <c r="M218" s="69">
        <v>788.97</v>
      </c>
      <c r="N218" s="67">
        <f>M218*1.2556</f>
        <v>990.63073200000008</v>
      </c>
      <c r="O218" s="67">
        <f>N218*L218</f>
        <v>2971.8921960000002</v>
      </c>
      <c r="P218" s="15"/>
    </row>
    <row r="219" spans="1:16" ht="20.25" customHeight="1" x14ac:dyDescent="0.2">
      <c r="A219" s="63" t="s">
        <v>356</v>
      </c>
      <c r="B219" s="75" t="s">
        <v>12</v>
      </c>
      <c r="C219" s="82">
        <v>87263</v>
      </c>
      <c r="D219" s="85" t="s">
        <v>98</v>
      </c>
      <c r="E219" s="86"/>
      <c r="F219" s="86"/>
      <c r="G219" s="86"/>
      <c r="H219" s="86"/>
      <c r="I219" s="86"/>
      <c r="J219" s="87"/>
      <c r="K219" s="68" t="s">
        <v>4</v>
      </c>
      <c r="L219" s="81">
        <v>45</v>
      </c>
      <c r="M219" s="69">
        <v>105.59</v>
      </c>
      <c r="N219" s="67">
        <f>M219*1.2556</f>
        <v>132.57880400000002</v>
      </c>
      <c r="O219" s="67">
        <f>N219*L219</f>
        <v>5966.0461800000012</v>
      </c>
      <c r="P219" s="15"/>
    </row>
    <row r="220" spans="1:16" ht="20.25" customHeight="1" x14ac:dyDescent="0.2">
      <c r="A220" s="60" t="s">
        <v>357</v>
      </c>
      <c r="B220" s="84" t="s">
        <v>17</v>
      </c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18"/>
    </row>
    <row r="221" spans="1:16" ht="20.25" customHeight="1" x14ac:dyDescent="0.2">
      <c r="A221" s="63" t="s">
        <v>358</v>
      </c>
      <c r="B221" s="75" t="s">
        <v>14</v>
      </c>
      <c r="C221" s="79">
        <v>8002068</v>
      </c>
      <c r="D221" s="83" t="s">
        <v>230</v>
      </c>
      <c r="E221" s="83"/>
      <c r="F221" s="83"/>
      <c r="G221" s="83"/>
      <c r="H221" s="83"/>
      <c r="I221" s="83"/>
      <c r="J221" s="83"/>
      <c r="K221" s="65" t="s">
        <v>4</v>
      </c>
      <c r="L221" s="66">
        <v>3</v>
      </c>
      <c r="M221" s="67">
        <v>1399.73</v>
      </c>
      <c r="N221" s="67">
        <f>M221*1.2556</f>
        <v>1757.500988</v>
      </c>
      <c r="O221" s="67">
        <f>N221*L221</f>
        <v>5272.5029640000002</v>
      </c>
      <c r="P221" s="15"/>
    </row>
    <row r="222" spans="1:16" ht="20.25" customHeight="1" x14ac:dyDescent="0.2">
      <c r="A222" s="63" t="s">
        <v>359</v>
      </c>
      <c r="B222" s="75" t="s">
        <v>14</v>
      </c>
      <c r="C222" s="79">
        <v>7001013</v>
      </c>
      <c r="D222" s="83" t="s">
        <v>231</v>
      </c>
      <c r="E222" s="83"/>
      <c r="F222" s="83"/>
      <c r="G222" s="83"/>
      <c r="H222" s="83"/>
      <c r="I222" s="83"/>
      <c r="J222" s="83"/>
      <c r="K222" s="65" t="s">
        <v>24</v>
      </c>
      <c r="L222" s="66">
        <v>3</v>
      </c>
      <c r="M222" s="67">
        <v>459.55</v>
      </c>
      <c r="N222" s="67">
        <f t="shared" ref="N222" si="39">M222*1.2556</f>
        <v>577.01098000000002</v>
      </c>
      <c r="O222" s="67">
        <f t="shared" ref="O222" si="40">N222*L222</f>
        <v>1731.0329400000001</v>
      </c>
      <c r="P222" s="15"/>
    </row>
    <row r="223" spans="1:16" ht="20.25" customHeight="1" x14ac:dyDescent="0.2">
      <c r="A223" s="60" t="s">
        <v>360</v>
      </c>
      <c r="B223" s="84" t="s">
        <v>44</v>
      </c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18"/>
    </row>
    <row r="224" spans="1:16" ht="20.25" customHeight="1" x14ac:dyDescent="0.2">
      <c r="A224" s="63" t="s">
        <v>361</v>
      </c>
      <c r="B224" s="76" t="s">
        <v>12</v>
      </c>
      <c r="C224" s="79">
        <v>91926</v>
      </c>
      <c r="D224" s="83" t="s">
        <v>47</v>
      </c>
      <c r="E224" s="83" t="s">
        <v>47</v>
      </c>
      <c r="F224" s="83" t="s">
        <v>47</v>
      </c>
      <c r="G224" s="83" t="s">
        <v>47</v>
      </c>
      <c r="H224" s="83" t="s">
        <v>47</v>
      </c>
      <c r="I224" s="83" t="s">
        <v>47</v>
      </c>
      <c r="J224" s="83" t="s">
        <v>47</v>
      </c>
      <c r="K224" s="65" t="s">
        <v>25</v>
      </c>
      <c r="L224" s="66">
        <v>57</v>
      </c>
      <c r="M224" s="67">
        <v>5.05</v>
      </c>
      <c r="N224" s="67">
        <f t="shared" ref="N224:N235" si="41">M224*1.2556</f>
        <v>6.3407799999999996</v>
      </c>
      <c r="O224" s="67">
        <f t="shared" ref="O224:O235" si="42">N224*L224</f>
        <v>361.42445999999995</v>
      </c>
      <c r="P224" s="15"/>
    </row>
    <row r="225" spans="1:19" ht="20.25" customHeight="1" x14ac:dyDescent="0.2">
      <c r="A225" s="63" t="s">
        <v>362</v>
      </c>
      <c r="B225" s="76" t="s">
        <v>12</v>
      </c>
      <c r="C225" s="79">
        <v>91928</v>
      </c>
      <c r="D225" s="83" t="s">
        <v>48</v>
      </c>
      <c r="E225" s="83" t="s">
        <v>48</v>
      </c>
      <c r="F225" s="83" t="s">
        <v>48</v>
      </c>
      <c r="G225" s="83" t="s">
        <v>48</v>
      </c>
      <c r="H225" s="83" t="s">
        <v>48</v>
      </c>
      <c r="I225" s="83" t="s">
        <v>48</v>
      </c>
      <c r="J225" s="83" t="s">
        <v>48</v>
      </c>
      <c r="K225" s="65" t="s">
        <v>25</v>
      </c>
      <c r="L225" s="66">
        <v>57</v>
      </c>
      <c r="M225" s="67">
        <v>7.72</v>
      </c>
      <c r="N225" s="67">
        <f t="shared" si="41"/>
        <v>9.6932320000000001</v>
      </c>
      <c r="O225" s="67">
        <f t="shared" si="42"/>
        <v>552.51422400000001</v>
      </c>
      <c r="P225" s="15"/>
    </row>
    <row r="226" spans="1:19" ht="20.25" customHeight="1" x14ac:dyDescent="0.2">
      <c r="A226" s="63" t="s">
        <v>363</v>
      </c>
      <c r="B226" s="75" t="s">
        <v>14</v>
      </c>
      <c r="C226" s="79">
        <v>9009053</v>
      </c>
      <c r="D226" s="83" t="s">
        <v>49</v>
      </c>
      <c r="E226" s="83" t="s">
        <v>49</v>
      </c>
      <c r="F226" s="83" t="s">
        <v>49</v>
      </c>
      <c r="G226" s="83" t="s">
        <v>49</v>
      </c>
      <c r="H226" s="83" t="s">
        <v>49</v>
      </c>
      <c r="I226" s="83" t="s">
        <v>49</v>
      </c>
      <c r="J226" s="83" t="s">
        <v>49</v>
      </c>
      <c r="K226" s="65" t="s">
        <v>24</v>
      </c>
      <c r="L226" s="66">
        <v>6</v>
      </c>
      <c r="M226" s="67">
        <v>270.81</v>
      </c>
      <c r="N226" s="67">
        <f t="shared" si="41"/>
        <v>340.02903600000002</v>
      </c>
      <c r="O226" s="67">
        <f t="shared" si="42"/>
        <v>2040.1742160000001</v>
      </c>
      <c r="P226" s="15"/>
    </row>
    <row r="227" spans="1:19" ht="20.25" customHeight="1" x14ac:dyDescent="0.2">
      <c r="A227" s="63" t="s">
        <v>364</v>
      </c>
      <c r="B227" s="76" t="s">
        <v>21</v>
      </c>
      <c r="C227" s="79" t="s">
        <v>55</v>
      </c>
      <c r="D227" s="83" t="s">
        <v>56</v>
      </c>
      <c r="E227" s="83" t="s">
        <v>56</v>
      </c>
      <c r="F227" s="83" t="s">
        <v>56</v>
      </c>
      <c r="G227" s="83" t="s">
        <v>56</v>
      </c>
      <c r="H227" s="83" t="s">
        <v>56</v>
      </c>
      <c r="I227" s="83" t="s">
        <v>56</v>
      </c>
      <c r="J227" s="83" t="s">
        <v>56</v>
      </c>
      <c r="K227" s="65" t="s">
        <v>36</v>
      </c>
      <c r="L227" s="66">
        <v>5</v>
      </c>
      <c r="M227" s="67">
        <v>59.92</v>
      </c>
      <c r="N227" s="67">
        <f t="shared" si="41"/>
        <v>75.235551999999998</v>
      </c>
      <c r="O227" s="67">
        <f t="shared" si="42"/>
        <v>376.17775999999998</v>
      </c>
      <c r="P227" s="15"/>
    </row>
    <row r="228" spans="1:19" ht="20.25" customHeight="1" x14ac:dyDescent="0.2">
      <c r="A228" s="63" t="s">
        <v>365</v>
      </c>
      <c r="B228" s="76" t="s">
        <v>21</v>
      </c>
      <c r="C228" s="79" t="s">
        <v>57</v>
      </c>
      <c r="D228" s="83" t="s">
        <v>58</v>
      </c>
      <c r="E228" s="83" t="s">
        <v>58</v>
      </c>
      <c r="F228" s="83" t="s">
        <v>58</v>
      </c>
      <c r="G228" s="83" t="s">
        <v>58</v>
      </c>
      <c r="H228" s="83" t="s">
        <v>58</v>
      </c>
      <c r="I228" s="83" t="s">
        <v>58</v>
      </c>
      <c r="J228" s="83" t="s">
        <v>58</v>
      </c>
      <c r="K228" s="65" t="s">
        <v>36</v>
      </c>
      <c r="L228" s="66">
        <v>5</v>
      </c>
      <c r="M228" s="67">
        <v>69.760000000000005</v>
      </c>
      <c r="N228" s="67">
        <f t="shared" si="41"/>
        <v>87.59065600000001</v>
      </c>
      <c r="O228" s="67">
        <f t="shared" si="42"/>
        <v>437.95328000000006</v>
      </c>
      <c r="P228" s="15"/>
    </row>
    <row r="229" spans="1:19" ht="20.25" customHeight="1" x14ac:dyDescent="0.2">
      <c r="A229" s="63" t="s">
        <v>366</v>
      </c>
      <c r="B229" s="75" t="s">
        <v>14</v>
      </c>
      <c r="C229" s="79">
        <v>9002055</v>
      </c>
      <c r="D229" s="83" t="s">
        <v>217</v>
      </c>
      <c r="E229" s="83"/>
      <c r="F229" s="83"/>
      <c r="G229" s="83"/>
      <c r="H229" s="83"/>
      <c r="I229" s="83"/>
      <c r="J229" s="83"/>
      <c r="K229" s="65" t="s">
        <v>25</v>
      </c>
      <c r="L229" s="66">
        <v>57</v>
      </c>
      <c r="M229" s="67">
        <v>9.2200000000000006</v>
      </c>
      <c r="N229" s="67">
        <f t="shared" si="41"/>
        <v>11.576632000000002</v>
      </c>
      <c r="O229" s="67">
        <f t="shared" si="42"/>
        <v>659.8680240000001</v>
      </c>
      <c r="P229" s="15"/>
    </row>
    <row r="230" spans="1:19" ht="20.25" customHeight="1" x14ac:dyDescent="0.2">
      <c r="A230" s="63" t="s">
        <v>367</v>
      </c>
      <c r="B230" s="75" t="s">
        <v>14</v>
      </c>
      <c r="C230" s="79">
        <v>9005023</v>
      </c>
      <c r="D230" s="83" t="s">
        <v>218</v>
      </c>
      <c r="E230" s="83"/>
      <c r="F230" s="83"/>
      <c r="G230" s="83"/>
      <c r="H230" s="83"/>
      <c r="I230" s="83"/>
      <c r="J230" s="83"/>
      <c r="K230" s="65" t="s">
        <v>24</v>
      </c>
      <c r="L230" s="66">
        <v>5</v>
      </c>
      <c r="M230" s="67">
        <v>23.3</v>
      </c>
      <c r="N230" s="67">
        <f t="shared" si="41"/>
        <v>29.255480000000002</v>
      </c>
      <c r="O230" s="67">
        <f t="shared" si="42"/>
        <v>146.2774</v>
      </c>
      <c r="P230" s="15"/>
    </row>
    <row r="231" spans="1:19" ht="20.25" customHeight="1" x14ac:dyDescent="0.2">
      <c r="A231" s="63" t="s">
        <v>368</v>
      </c>
      <c r="B231" s="75" t="s">
        <v>14</v>
      </c>
      <c r="C231" s="79">
        <v>9008010</v>
      </c>
      <c r="D231" s="83" t="s">
        <v>219</v>
      </c>
      <c r="E231" s="83"/>
      <c r="F231" s="83"/>
      <c r="G231" s="83"/>
      <c r="H231" s="83"/>
      <c r="I231" s="83"/>
      <c r="J231" s="83"/>
      <c r="K231" s="65" t="s">
        <v>24</v>
      </c>
      <c r="L231" s="66">
        <v>2</v>
      </c>
      <c r="M231" s="67">
        <v>28.76</v>
      </c>
      <c r="N231" s="67">
        <f t="shared" si="41"/>
        <v>36.111056000000005</v>
      </c>
      <c r="O231" s="67">
        <f t="shared" si="42"/>
        <v>72.22211200000001</v>
      </c>
      <c r="P231" s="15"/>
    </row>
    <row r="232" spans="1:19" ht="20.25" customHeight="1" x14ac:dyDescent="0.2">
      <c r="A232" s="63" t="s">
        <v>369</v>
      </c>
      <c r="B232" s="75" t="s">
        <v>14</v>
      </c>
      <c r="C232" s="79">
        <v>9008011</v>
      </c>
      <c r="D232" s="83" t="s">
        <v>220</v>
      </c>
      <c r="E232" s="83"/>
      <c r="F232" s="83"/>
      <c r="G232" s="83"/>
      <c r="H232" s="83"/>
      <c r="I232" s="83"/>
      <c r="J232" s="83"/>
      <c r="K232" s="65" t="s">
        <v>24</v>
      </c>
      <c r="L232" s="66">
        <v>2</v>
      </c>
      <c r="M232" s="67">
        <v>27.97</v>
      </c>
      <c r="N232" s="67">
        <f t="shared" si="41"/>
        <v>35.119132</v>
      </c>
      <c r="O232" s="67">
        <f t="shared" si="42"/>
        <v>70.238264000000001</v>
      </c>
      <c r="P232" s="15"/>
    </row>
    <row r="233" spans="1:19" ht="20.25" customHeight="1" x14ac:dyDescent="0.2">
      <c r="A233" s="63" t="s">
        <v>370</v>
      </c>
      <c r="B233" s="75" t="s">
        <v>14</v>
      </c>
      <c r="C233" s="79">
        <v>9008012</v>
      </c>
      <c r="D233" s="83" t="s">
        <v>221</v>
      </c>
      <c r="E233" s="83"/>
      <c r="F233" s="83"/>
      <c r="G233" s="83"/>
      <c r="H233" s="83"/>
      <c r="I233" s="83"/>
      <c r="J233" s="83"/>
      <c r="K233" s="65" t="s">
        <v>24</v>
      </c>
      <c r="L233" s="66">
        <v>2</v>
      </c>
      <c r="M233" s="67">
        <v>78.959999999999994</v>
      </c>
      <c r="N233" s="67">
        <f t="shared" si="41"/>
        <v>99.142175999999992</v>
      </c>
      <c r="O233" s="67">
        <f t="shared" si="42"/>
        <v>198.28435199999998</v>
      </c>
      <c r="P233" s="15"/>
    </row>
    <row r="234" spans="1:19" ht="20.25" customHeight="1" x14ac:dyDescent="0.2">
      <c r="A234" s="63" t="s">
        <v>371</v>
      </c>
      <c r="B234" s="75" t="s">
        <v>14</v>
      </c>
      <c r="C234" s="79">
        <v>9008013</v>
      </c>
      <c r="D234" s="83" t="s">
        <v>222</v>
      </c>
      <c r="E234" s="83"/>
      <c r="F234" s="83"/>
      <c r="G234" s="83"/>
      <c r="H234" s="83"/>
      <c r="I234" s="83"/>
      <c r="J234" s="83"/>
      <c r="K234" s="65" t="s">
        <v>24</v>
      </c>
      <c r="L234" s="66">
        <v>2</v>
      </c>
      <c r="M234" s="67">
        <v>74.680000000000007</v>
      </c>
      <c r="N234" s="67">
        <f t="shared" si="41"/>
        <v>93.768208000000016</v>
      </c>
      <c r="O234" s="67">
        <f t="shared" si="42"/>
        <v>187.53641600000003</v>
      </c>
      <c r="P234" s="15"/>
    </row>
    <row r="235" spans="1:19" ht="20.25" customHeight="1" x14ac:dyDescent="0.2">
      <c r="A235" s="63" t="s">
        <v>372</v>
      </c>
      <c r="B235" s="75" t="s">
        <v>14</v>
      </c>
      <c r="C235" s="79">
        <v>9005081</v>
      </c>
      <c r="D235" s="83" t="s">
        <v>227</v>
      </c>
      <c r="E235" s="83"/>
      <c r="F235" s="83"/>
      <c r="G235" s="83"/>
      <c r="H235" s="83"/>
      <c r="I235" s="83"/>
      <c r="J235" s="83"/>
      <c r="K235" s="65" t="s">
        <v>24</v>
      </c>
      <c r="L235" s="66">
        <v>1</v>
      </c>
      <c r="M235" s="67">
        <v>65.64</v>
      </c>
      <c r="N235" s="67">
        <f t="shared" si="41"/>
        <v>82.417584000000005</v>
      </c>
      <c r="O235" s="67">
        <f t="shared" si="42"/>
        <v>82.417584000000005</v>
      </c>
      <c r="P235" s="15"/>
    </row>
    <row r="236" spans="1:19" ht="15" x14ac:dyDescent="0.2">
      <c r="A236" s="88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61"/>
      <c r="N236" s="61"/>
      <c r="O236" s="62"/>
      <c r="P236" s="17"/>
    </row>
    <row r="237" spans="1:19" customFormat="1" ht="34.5" customHeight="1" x14ac:dyDescent="0.25">
      <c r="A237" s="60">
        <v>11</v>
      </c>
      <c r="B237" s="84" t="s">
        <v>67</v>
      </c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18">
        <f>SUM(O238:O242)</f>
        <v>1024397.4321280001</v>
      </c>
      <c r="R237" s="59"/>
      <c r="S237" s="59"/>
    </row>
    <row r="238" spans="1:19" ht="20.25" customHeight="1" x14ac:dyDescent="0.2">
      <c r="A238" s="63" t="s">
        <v>150</v>
      </c>
      <c r="B238" s="76" t="s">
        <v>100</v>
      </c>
      <c r="C238" s="75" t="s">
        <v>101</v>
      </c>
      <c r="D238" s="83" t="s">
        <v>102</v>
      </c>
      <c r="E238" s="83"/>
      <c r="F238" s="83"/>
      <c r="G238" s="83"/>
      <c r="H238" s="83"/>
      <c r="I238" s="83"/>
      <c r="J238" s="83"/>
      <c r="K238" s="65" t="s">
        <v>4</v>
      </c>
      <c r="L238" s="66">
        <v>7000</v>
      </c>
      <c r="M238" s="69">
        <v>22.2</v>
      </c>
      <c r="N238" s="67">
        <f>M238*1.2556</f>
        <v>27.874320000000001</v>
      </c>
      <c r="O238" s="67">
        <f>N238*L238</f>
        <v>195120.24000000002</v>
      </c>
      <c r="P238" s="15"/>
    </row>
    <row r="239" spans="1:19" ht="20.25" customHeight="1" x14ac:dyDescent="0.2">
      <c r="A239" s="63" t="s">
        <v>373</v>
      </c>
      <c r="B239" s="76" t="s">
        <v>21</v>
      </c>
      <c r="C239" s="75" t="s">
        <v>92</v>
      </c>
      <c r="D239" s="85" t="s">
        <v>93</v>
      </c>
      <c r="E239" s="86"/>
      <c r="F239" s="86"/>
      <c r="G239" s="86"/>
      <c r="H239" s="86"/>
      <c r="I239" s="86"/>
      <c r="J239" s="87"/>
      <c r="K239" s="68" t="s">
        <v>4</v>
      </c>
      <c r="L239" s="66">
        <v>7000</v>
      </c>
      <c r="M239" s="69">
        <v>17.68</v>
      </c>
      <c r="N239" s="67">
        <f t="shared" ref="N239:N242" si="43">M239*1.2556</f>
        <v>22.199007999999999</v>
      </c>
      <c r="O239" s="67">
        <f t="shared" ref="O239:O242" si="44">N239*L239</f>
        <v>155393.05599999998</v>
      </c>
      <c r="P239" s="15"/>
    </row>
    <row r="240" spans="1:19" ht="20.25" customHeight="1" x14ac:dyDescent="0.2">
      <c r="A240" s="63" t="s">
        <v>374</v>
      </c>
      <c r="B240" s="76" t="s">
        <v>12</v>
      </c>
      <c r="C240" s="75">
        <v>88489</v>
      </c>
      <c r="D240" s="83" t="s">
        <v>94</v>
      </c>
      <c r="E240" s="83"/>
      <c r="F240" s="83"/>
      <c r="G240" s="83"/>
      <c r="H240" s="83"/>
      <c r="I240" s="83"/>
      <c r="J240" s="83"/>
      <c r="K240" s="65" t="s">
        <v>4</v>
      </c>
      <c r="L240" s="66">
        <v>7000</v>
      </c>
      <c r="M240" s="69">
        <v>14.41</v>
      </c>
      <c r="N240" s="67">
        <f t="shared" si="43"/>
        <v>18.093196000000002</v>
      </c>
      <c r="O240" s="67">
        <f t="shared" si="44"/>
        <v>126652.37200000002</v>
      </c>
      <c r="P240" s="15"/>
    </row>
    <row r="241" spans="1:19" ht="20.25" customHeight="1" x14ac:dyDescent="0.2">
      <c r="A241" s="63" t="s">
        <v>375</v>
      </c>
      <c r="B241" s="76" t="s">
        <v>14</v>
      </c>
      <c r="C241" s="79">
        <v>15002011</v>
      </c>
      <c r="D241" s="122" t="s">
        <v>111</v>
      </c>
      <c r="E241" s="123"/>
      <c r="F241" s="123"/>
      <c r="G241" s="123"/>
      <c r="H241" s="123"/>
      <c r="I241" s="123"/>
      <c r="J241" s="124"/>
      <c r="K241" s="65" t="s">
        <v>4</v>
      </c>
      <c r="L241" s="66">
        <v>4800</v>
      </c>
      <c r="M241" s="67">
        <v>55.48</v>
      </c>
      <c r="N241" s="67">
        <f t="shared" si="43"/>
        <v>69.660687999999993</v>
      </c>
      <c r="O241" s="67">
        <f t="shared" si="44"/>
        <v>334371.30239999999</v>
      </c>
      <c r="P241" s="15"/>
    </row>
    <row r="242" spans="1:19" ht="20.25" customHeight="1" x14ac:dyDescent="0.2">
      <c r="A242" s="63" t="s">
        <v>376</v>
      </c>
      <c r="B242" s="76" t="s">
        <v>14</v>
      </c>
      <c r="C242" s="79">
        <v>15003010</v>
      </c>
      <c r="D242" s="122" t="s">
        <v>112</v>
      </c>
      <c r="E242" s="123"/>
      <c r="F242" s="123"/>
      <c r="G242" s="123"/>
      <c r="H242" s="123"/>
      <c r="I242" s="123"/>
      <c r="J242" s="124"/>
      <c r="K242" s="65" t="s">
        <v>4</v>
      </c>
      <c r="L242" s="66">
        <v>3494</v>
      </c>
      <c r="M242" s="67">
        <v>48.52</v>
      </c>
      <c r="N242" s="67">
        <f t="shared" si="43"/>
        <v>60.921712000000007</v>
      </c>
      <c r="O242" s="67">
        <f t="shared" si="44"/>
        <v>212860.46172800002</v>
      </c>
      <c r="P242" s="15"/>
    </row>
    <row r="243" spans="1:19" ht="15" x14ac:dyDescent="0.2">
      <c r="A243" s="88"/>
      <c r="B243" s="89"/>
      <c r="C243" s="89"/>
      <c r="D243" s="89"/>
      <c r="E243" s="89"/>
      <c r="F243" s="89"/>
      <c r="G243" s="89"/>
      <c r="H243" s="89"/>
      <c r="I243" s="89"/>
      <c r="J243" s="89"/>
      <c r="K243" s="89"/>
      <c r="L243" s="89"/>
      <c r="M243" s="61"/>
      <c r="N243" s="61"/>
      <c r="O243" s="62"/>
      <c r="P243" s="17"/>
    </row>
    <row r="244" spans="1:19" s="20" customFormat="1" ht="21.75" customHeight="1" x14ac:dyDescent="0.3">
      <c r="A244" s="60">
        <v>12</v>
      </c>
      <c r="B244" s="116" t="s">
        <v>26</v>
      </c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8"/>
      <c r="P244" s="18">
        <f>SUM(O246)</f>
        <v>89838.180000000008</v>
      </c>
      <c r="R244" s="59"/>
      <c r="S244" s="59"/>
    </row>
    <row r="245" spans="1:19" ht="15" x14ac:dyDescent="0.2">
      <c r="A245" s="88"/>
      <c r="B245" s="89"/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61"/>
      <c r="N245" s="61"/>
      <c r="O245" s="62"/>
      <c r="P245" s="17"/>
    </row>
    <row r="246" spans="1:19" s="20" customFormat="1" ht="24" customHeight="1" x14ac:dyDescent="0.3">
      <c r="A246" s="63" t="s">
        <v>377</v>
      </c>
      <c r="B246" s="76" t="s">
        <v>21</v>
      </c>
      <c r="C246" s="64" t="s">
        <v>27</v>
      </c>
      <c r="D246" s="113" t="s">
        <v>28</v>
      </c>
      <c r="E246" s="114"/>
      <c r="F246" s="114"/>
      <c r="G246" s="114"/>
      <c r="H246" s="114"/>
      <c r="I246" s="114"/>
      <c r="J246" s="115"/>
      <c r="K246" s="68" t="s">
        <v>4</v>
      </c>
      <c r="L246" s="70">
        <v>5000</v>
      </c>
      <c r="M246" s="71">
        <v>14.31</v>
      </c>
      <c r="N246" s="71">
        <f>M246*1.2556</f>
        <v>17.967636000000002</v>
      </c>
      <c r="O246" s="71">
        <f>N246*L246</f>
        <v>89838.180000000008</v>
      </c>
      <c r="P246" s="58"/>
      <c r="R246" s="59"/>
      <c r="S246" s="59"/>
    </row>
    <row r="247" spans="1:19" s="20" customFormat="1" ht="15" customHeight="1" thickBot="1" x14ac:dyDescent="0.35">
      <c r="A247" s="43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7"/>
    </row>
    <row r="248" spans="1:19" s="33" customFormat="1" ht="24" customHeight="1" thickBot="1" x14ac:dyDescent="0.35">
      <c r="A248" s="110" t="s">
        <v>31</v>
      </c>
      <c r="B248" s="111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2"/>
      <c r="P248" s="32">
        <f>SUM(P12,P39,P48,P57,P63,P67,P83,P129,P237,P244,P133,P178)</f>
        <v>1779662.421215744</v>
      </c>
    </row>
    <row r="251" spans="1:19" x14ac:dyDescent="0.2">
      <c r="P251" s="50"/>
    </row>
    <row r="252" spans="1:19" x14ac:dyDescent="0.2">
      <c r="P252" s="50"/>
    </row>
    <row r="253" spans="1:19" x14ac:dyDescent="0.2">
      <c r="P253" s="50"/>
    </row>
  </sheetData>
  <mergeCells count="243">
    <mergeCell ref="D219:J219"/>
    <mergeCell ref="D221:J221"/>
    <mergeCell ref="D222:J222"/>
    <mergeCell ref="B217:O217"/>
    <mergeCell ref="B220:O220"/>
    <mergeCell ref="D213:J213"/>
    <mergeCell ref="D214:J214"/>
    <mergeCell ref="D215:J215"/>
    <mergeCell ref="B206:O206"/>
    <mergeCell ref="B212:O212"/>
    <mergeCell ref="D216:J216"/>
    <mergeCell ref="D218:J218"/>
    <mergeCell ref="D207:J207"/>
    <mergeCell ref="D208:J208"/>
    <mergeCell ref="D209:J209"/>
    <mergeCell ref="D210:J210"/>
    <mergeCell ref="D211:J211"/>
    <mergeCell ref="D232:J232"/>
    <mergeCell ref="D233:J233"/>
    <mergeCell ref="D234:J234"/>
    <mergeCell ref="B223:O223"/>
    <mergeCell ref="D235:J235"/>
    <mergeCell ref="D224:J224"/>
    <mergeCell ref="D225:J225"/>
    <mergeCell ref="D226:J226"/>
    <mergeCell ref="D227:J227"/>
    <mergeCell ref="D228:J228"/>
    <mergeCell ref="D229:J229"/>
    <mergeCell ref="D230:J230"/>
    <mergeCell ref="D231:J231"/>
    <mergeCell ref="D205:J205"/>
    <mergeCell ref="A177:L177"/>
    <mergeCell ref="B178:O178"/>
    <mergeCell ref="A179:L179"/>
    <mergeCell ref="D181:J181"/>
    <mergeCell ref="D182:J182"/>
    <mergeCell ref="D183:J183"/>
    <mergeCell ref="D184:J184"/>
    <mergeCell ref="D185:J185"/>
    <mergeCell ref="D186:J186"/>
    <mergeCell ref="D187:J187"/>
    <mergeCell ref="D188:J188"/>
    <mergeCell ref="D189:J189"/>
    <mergeCell ref="D190:J190"/>
    <mergeCell ref="D191:J191"/>
    <mergeCell ref="D193:J193"/>
    <mergeCell ref="D194:J194"/>
    <mergeCell ref="D195:J195"/>
    <mergeCell ref="D196:J196"/>
    <mergeCell ref="D197:J197"/>
    <mergeCell ref="D173:J173"/>
    <mergeCell ref="D174:J174"/>
    <mergeCell ref="D175:J175"/>
    <mergeCell ref="D176:J176"/>
    <mergeCell ref="D204:J204"/>
    <mergeCell ref="D199:J199"/>
    <mergeCell ref="D200:J200"/>
    <mergeCell ref="D201:J201"/>
    <mergeCell ref="D202:J202"/>
    <mergeCell ref="D203:J203"/>
    <mergeCell ref="B180:O180"/>
    <mergeCell ref="B192:O192"/>
    <mergeCell ref="B198:O198"/>
    <mergeCell ref="D163:J163"/>
    <mergeCell ref="B164:O164"/>
    <mergeCell ref="D166:J166"/>
    <mergeCell ref="D167:J167"/>
    <mergeCell ref="D168:J168"/>
    <mergeCell ref="D169:J169"/>
    <mergeCell ref="D170:J170"/>
    <mergeCell ref="D171:J171"/>
    <mergeCell ref="D172:J172"/>
    <mergeCell ref="D165:J165"/>
    <mergeCell ref="D162:J162"/>
    <mergeCell ref="D148:J148"/>
    <mergeCell ref="D149:J149"/>
    <mergeCell ref="D150:J150"/>
    <mergeCell ref="D151:J151"/>
    <mergeCell ref="D152:J152"/>
    <mergeCell ref="D153:J153"/>
    <mergeCell ref="D154:J154"/>
    <mergeCell ref="D138:J138"/>
    <mergeCell ref="D139:J139"/>
    <mergeCell ref="D140:J140"/>
    <mergeCell ref="D145:J145"/>
    <mergeCell ref="D146:J146"/>
    <mergeCell ref="B141:O141"/>
    <mergeCell ref="B147:O147"/>
    <mergeCell ref="B156:O156"/>
    <mergeCell ref="D157:J157"/>
    <mergeCell ref="D158:J158"/>
    <mergeCell ref="D159:J159"/>
    <mergeCell ref="D160:J160"/>
    <mergeCell ref="B161:O161"/>
    <mergeCell ref="D155:J155"/>
    <mergeCell ref="B125:O125"/>
    <mergeCell ref="D113:J113"/>
    <mergeCell ref="D114:J114"/>
    <mergeCell ref="D115:J115"/>
    <mergeCell ref="D144:J144"/>
    <mergeCell ref="D112:J112"/>
    <mergeCell ref="D116:J116"/>
    <mergeCell ref="D117:J117"/>
    <mergeCell ref="D118:J118"/>
    <mergeCell ref="D142:J142"/>
    <mergeCell ref="D143:J143"/>
    <mergeCell ref="A132:L132"/>
    <mergeCell ref="B133:O133"/>
    <mergeCell ref="A134:L134"/>
    <mergeCell ref="D136:J136"/>
    <mergeCell ref="D137:J137"/>
    <mergeCell ref="D127:J127"/>
    <mergeCell ref="D120:J120"/>
    <mergeCell ref="D123:J123"/>
    <mergeCell ref="D124:J124"/>
    <mergeCell ref="D126:J126"/>
    <mergeCell ref="B135:O135"/>
    <mergeCell ref="D45:J45"/>
    <mergeCell ref="D46:J46"/>
    <mergeCell ref="B96:O96"/>
    <mergeCell ref="D97:J97"/>
    <mergeCell ref="D98:J98"/>
    <mergeCell ref="B108:O108"/>
    <mergeCell ref="D109:J109"/>
    <mergeCell ref="D110:J110"/>
    <mergeCell ref="A82:L82"/>
    <mergeCell ref="D58:J58"/>
    <mergeCell ref="B80:O80"/>
    <mergeCell ref="D81:J81"/>
    <mergeCell ref="A68:L68"/>
    <mergeCell ref="D70:J70"/>
    <mergeCell ref="A49:L49"/>
    <mergeCell ref="B50:O50"/>
    <mergeCell ref="B73:O73"/>
    <mergeCell ref="B54:O54"/>
    <mergeCell ref="D55:J55"/>
    <mergeCell ref="D71:J71"/>
    <mergeCell ref="D72:J72"/>
    <mergeCell ref="D75:J75"/>
    <mergeCell ref="D76:J76"/>
    <mergeCell ref="D77:J77"/>
    <mergeCell ref="D78:J78"/>
    <mergeCell ref="D79:J79"/>
    <mergeCell ref="A15:L15"/>
    <mergeCell ref="B28:O28"/>
    <mergeCell ref="A38:L38"/>
    <mergeCell ref="D29:J29"/>
    <mergeCell ref="D30:J30"/>
    <mergeCell ref="D31:J31"/>
    <mergeCell ref="D42:J42"/>
    <mergeCell ref="D43:J43"/>
    <mergeCell ref="D20:J20"/>
    <mergeCell ref="D21:J21"/>
    <mergeCell ref="D22:J22"/>
    <mergeCell ref="D23:J23"/>
    <mergeCell ref="D25:J25"/>
    <mergeCell ref="D26:J26"/>
    <mergeCell ref="D27:J27"/>
    <mergeCell ref="B24:O24"/>
    <mergeCell ref="D32:J32"/>
    <mergeCell ref="D33:J33"/>
    <mergeCell ref="D34:J34"/>
    <mergeCell ref="D37:J37"/>
    <mergeCell ref="D44:J44"/>
    <mergeCell ref="A248:O248"/>
    <mergeCell ref="D246:J246"/>
    <mergeCell ref="B244:O244"/>
    <mergeCell ref="D74:J74"/>
    <mergeCell ref="D64:J64"/>
    <mergeCell ref="D65:J65"/>
    <mergeCell ref="B69:O69"/>
    <mergeCell ref="A245:L245"/>
    <mergeCell ref="D242:J242"/>
    <mergeCell ref="B237:O237"/>
    <mergeCell ref="A130:L130"/>
    <mergeCell ref="D241:J241"/>
    <mergeCell ref="A243:L243"/>
    <mergeCell ref="B83:O83"/>
    <mergeCell ref="A236:L236"/>
    <mergeCell ref="B129:O129"/>
    <mergeCell ref="D238:J238"/>
    <mergeCell ref="D239:J239"/>
    <mergeCell ref="D240:J240"/>
    <mergeCell ref="A128:L128"/>
    <mergeCell ref="D131:J131"/>
    <mergeCell ref="A84:L84"/>
    <mergeCell ref="B85:O85"/>
    <mergeCell ref="D86:J86"/>
    <mergeCell ref="A2:C2"/>
    <mergeCell ref="A4:C4"/>
    <mergeCell ref="D9:J9"/>
    <mergeCell ref="D10:J10"/>
    <mergeCell ref="A6:C6"/>
    <mergeCell ref="D2:P2"/>
    <mergeCell ref="D4:P4"/>
    <mergeCell ref="D6:P6"/>
    <mergeCell ref="A11:L11"/>
    <mergeCell ref="B12:O12"/>
    <mergeCell ref="B63:O63"/>
    <mergeCell ref="B67:O67"/>
    <mergeCell ref="D61:J61"/>
    <mergeCell ref="A13:L13"/>
    <mergeCell ref="A47:L47"/>
    <mergeCell ref="B48:O48"/>
    <mergeCell ref="D53:J53"/>
    <mergeCell ref="A56:L56"/>
    <mergeCell ref="B57:O57"/>
    <mergeCell ref="D51:J51"/>
    <mergeCell ref="D52:J52"/>
    <mergeCell ref="D59:J59"/>
    <mergeCell ref="B39:O39"/>
    <mergeCell ref="D19:J19"/>
    <mergeCell ref="D16:J16"/>
    <mergeCell ref="D17:J17"/>
    <mergeCell ref="D18:J18"/>
    <mergeCell ref="D40:J40"/>
    <mergeCell ref="D41:J41"/>
    <mergeCell ref="D60:J60"/>
    <mergeCell ref="B14:O14"/>
    <mergeCell ref="D35:J35"/>
    <mergeCell ref="D36:J36"/>
    <mergeCell ref="D87:J87"/>
    <mergeCell ref="D88:J88"/>
    <mergeCell ref="D121:J121"/>
    <mergeCell ref="D122:J122"/>
    <mergeCell ref="D89:J89"/>
    <mergeCell ref="D90:J90"/>
    <mergeCell ref="D91:J91"/>
    <mergeCell ref="D92:J92"/>
    <mergeCell ref="D95:J95"/>
    <mergeCell ref="D93:J93"/>
    <mergeCell ref="D94:J94"/>
    <mergeCell ref="B99:O99"/>
    <mergeCell ref="D100:J100"/>
    <mergeCell ref="D101:J101"/>
    <mergeCell ref="D102:J102"/>
    <mergeCell ref="D103:J103"/>
    <mergeCell ref="D104:J104"/>
    <mergeCell ref="D105:J105"/>
    <mergeCell ref="D106:J106"/>
    <mergeCell ref="D107:J107"/>
    <mergeCell ref="D111:J111"/>
    <mergeCell ref="B119:O119"/>
  </mergeCells>
  <phoneticPr fontId="2" type="noConversion"/>
  <pageMargins left="0.51181102362204722" right="0.51181102362204722" top="0.78740157480314965" bottom="0.78740157480314965" header="0.31496062992125984" footer="0.31496062992125984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48"/>
  <sheetViews>
    <sheetView showGridLines="0" tabSelected="1" topLeftCell="A236" zoomScale="80" zoomScaleNormal="80" workbookViewId="0">
      <selection activeCell="A241" sqref="A241"/>
    </sheetView>
  </sheetViews>
  <sheetFormatPr defaultColWidth="9.140625" defaultRowHeight="14.25" x14ac:dyDescent="0.2"/>
  <cols>
    <col min="1" max="1" width="9.85546875" style="44" bestFit="1" customWidth="1"/>
    <col min="2" max="2" width="13.7109375" style="1" customWidth="1"/>
    <col min="3" max="3" width="19.7109375" style="28" customWidth="1"/>
    <col min="4" max="4" width="27.42578125" style="29" customWidth="1"/>
    <col min="5" max="5" width="14" style="28" customWidth="1"/>
    <col min="6" max="6" width="10" style="28" customWidth="1"/>
    <col min="7" max="7" width="9.85546875" style="28" bestFit="1" customWidth="1"/>
    <col min="8" max="8" width="9" style="28" customWidth="1"/>
    <col min="9" max="9" width="17.5703125" style="28" customWidth="1"/>
    <col min="10" max="10" width="7.85546875" style="28" bestFit="1" customWidth="1"/>
    <col min="11" max="11" width="14.7109375" style="1" customWidth="1"/>
    <col min="12" max="12" width="18.7109375" style="1" customWidth="1"/>
    <col min="13" max="14" width="18.7109375" style="30" customWidth="1"/>
    <col min="15" max="15" width="18.7109375" style="38" customWidth="1"/>
    <col min="16" max="16" width="28.28515625" style="1" bestFit="1" customWidth="1"/>
    <col min="17" max="17" width="21.85546875" style="1" customWidth="1"/>
    <col min="18" max="18" width="14.85546875" style="1" bestFit="1" customWidth="1"/>
    <col min="19" max="19" width="13.140625" style="1" customWidth="1"/>
    <col min="20" max="20" width="9.140625" style="1"/>
    <col min="21" max="21" width="13.42578125" style="1" bestFit="1" customWidth="1"/>
    <col min="22" max="22" width="13.85546875" style="1" bestFit="1" customWidth="1"/>
    <col min="23" max="24" width="9.140625" style="1"/>
    <col min="25" max="25" width="12" style="1" bestFit="1" customWidth="1"/>
    <col min="26" max="16384" width="9.140625" style="1"/>
  </cols>
  <sheetData>
    <row r="1" spans="1:19" ht="54" customHeight="1" x14ac:dyDescent="0.2">
      <c r="A1" s="39"/>
      <c r="B1" s="31"/>
      <c r="C1" s="31"/>
      <c r="D1" s="31" t="s">
        <v>9</v>
      </c>
      <c r="E1" s="31"/>
      <c r="F1" s="31"/>
      <c r="G1" s="31"/>
      <c r="H1" s="31"/>
      <c r="I1" s="31"/>
      <c r="J1" s="31"/>
      <c r="K1" s="31"/>
      <c r="L1" s="31"/>
      <c r="M1" s="45"/>
      <c r="N1" s="45"/>
      <c r="O1" s="78" t="s">
        <v>29</v>
      </c>
      <c r="P1" s="77">
        <v>0.25559999999999999</v>
      </c>
    </row>
    <row r="2" spans="1:19" ht="4.5" customHeight="1" x14ac:dyDescent="0.2">
      <c r="A2" s="40"/>
      <c r="B2" s="9"/>
      <c r="C2" s="25"/>
      <c r="D2" s="26"/>
      <c r="E2" s="26"/>
      <c r="F2" s="26"/>
      <c r="G2" s="26"/>
      <c r="H2" s="26"/>
      <c r="I2" s="26"/>
      <c r="J2" s="26"/>
      <c r="K2" s="4"/>
      <c r="L2" s="4"/>
      <c r="M2" s="47"/>
      <c r="N2" s="47"/>
      <c r="O2" s="35"/>
      <c r="P2" s="12"/>
    </row>
    <row r="3" spans="1:19" ht="5.25" customHeight="1" x14ac:dyDescent="0.2">
      <c r="A3" s="41"/>
      <c r="B3" s="10"/>
      <c r="C3" s="27"/>
      <c r="D3" s="27"/>
      <c r="E3" s="27"/>
      <c r="F3" s="27"/>
      <c r="G3" s="27"/>
      <c r="H3" s="27"/>
      <c r="I3" s="27"/>
      <c r="J3" s="27"/>
      <c r="K3" s="10"/>
      <c r="L3" s="10"/>
      <c r="M3" s="48"/>
      <c r="N3" s="48"/>
      <c r="O3" s="36"/>
      <c r="P3" s="13"/>
    </row>
    <row r="4" spans="1:19" ht="38.1" customHeight="1" x14ac:dyDescent="0.2">
      <c r="A4" s="51" t="s">
        <v>0</v>
      </c>
      <c r="B4" s="52" t="s">
        <v>2</v>
      </c>
      <c r="C4" s="53" t="s">
        <v>1</v>
      </c>
      <c r="D4" s="99" t="s">
        <v>3</v>
      </c>
      <c r="E4" s="99"/>
      <c r="F4" s="99"/>
      <c r="G4" s="99"/>
      <c r="H4" s="99"/>
      <c r="I4" s="99"/>
      <c r="J4" s="99"/>
      <c r="K4" s="54" t="s">
        <v>10</v>
      </c>
      <c r="L4" s="55" t="s">
        <v>8</v>
      </c>
      <c r="M4" s="56" t="s">
        <v>13</v>
      </c>
      <c r="N4" s="56" t="s">
        <v>30</v>
      </c>
      <c r="O4" s="56" t="s">
        <v>32</v>
      </c>
      <c r="P4" s="57" t="s">
        <v>33</v>
      </c>
    </row>
    <row r="5" spans="1:19" s="19" customFormat="1" ht="9.75" customHeight="1" x14ac:dyDescent="0.2">
      <c r="A5" s="131"/>
      <c r="B5" s="132"/>
      <c r="C5" s="133"/>
      <c r="D5" s="100"/>
      <c r="E5" s="100"/>
      <c r="F5" s="100"/>
      <c r="G5" s="100"/>
      <c r="H5" s="100"/>
      <c r="I5" s="100"/>
      <c r="J5" s="100"/>
      <c r="K5" s="134"/>
      <c r="L5" s="133"/>
      <c r="M5" s="135"/>
      <c r="N5" s="135"/>
      <c r="O5" s="136"/>
      <c r="P5" s="137"/>
      <c r="Q5" s="1"/>
      <c r="R5" s="1"/>
    </row>
    <row r="6" spans="1:19" ht="15" x14ac:dyDescent="0.2">
      <c r="A6" s="129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61"/>
      <c r="N6" s="61"/>
      <c r="O6" s="62"/>
      <c r="P6" s="17"/>
    </row>
    <row r="7" spans="1:19" customFormat="1" ht="34.5" customHeight="1" x14ac:dyDescent="0.25">
      <c r="A7" s="60">
        <v>1</v>
      </c>
      <c r="B7" s="84" t="s">
        <v>79</v>
      </c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18">
        <f>SUM(O11:O18,O24:O32,O20:O22)</f>
        <v>0</v>
      </c>
      <c r="R7" s="59"/>
      <c r="S7" s="59"/>
    </row>
    <row r="8" spans="1:19" ht="15" x14ac:dyDescent="0.2">
      <c r="A8" s="88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61"/>
      <c r="N8" s="61"/>
      <c r="O8" s="62"/>
      <c r="P8" s="17"/>
    </row>
    <row r="9" spans="1:19" ht="21.75" customHeight="1" x14ac:dyDescent="0.2">
      <c r="A9" s="60" t="s">
        <v>15</v>
      </c>
      <c r="B9" s="84" t="s">
        <v>154</v>
      </c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18"/>
      <c r="Q9" s="30"/>
    </row>
    <row r="10" spans="1:19" ht="15" x14ac:dyDescent="0.2">
      <c r="A10" s="88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61"/>
      <c r="N10" s="61"/>
      <c r="O10" s="62"/>
      <c r="P10" s="17"/>
    </row>
    <row r="11" spans="1:19" ht="20.25" customHeight="1" x14ac:dyDescent="0.2">
      <c r="A11" s="63" t="s">
        <v>68</v>
      </c>
      <c r="B11" s="64" t="s">
        <v>14</v>
      </c>
      <c r="C11" s="79">
        <v>10060035</v>
      </c>
      <c r="D11" s="83" t="s">
        <v>155</v>
      </c>
      <c r="E11" s="83"/>
      <c r="F11" s="83"/>
      <c r="G11" s="83"/>
      <c r="H11" s="83"/>
      <c r="I11" s="83"/>
      <c r="J11" s="83"/>
      <c r="K11" s="65" t="s">
        <v>156</v>
      </c>
      <c r="L11" s="66">
        <v>16</v>
      </c>
      <c r="M11" s="67"/>
      <c r="N11" s="67">
        <f>M11*1.2556</f>
        <v>0</v>
      </c>
      <c r="O11" s="67">
        <f>N11*L11</f>
        <v>0</v>
      </c>
      <c r="P11" s="15"/>
    </row>
    <row r="12" spans="1:19" ht="20.25" customHeight="1" x14ac:dyDescent="0.2">
      <c r="A12" s="63" t="s">
        <v>69</v>
      </c>
      <c r="B12" s="75" t="s">
        <v>14</v>
      </c>
      <c r="C12" s="79">
        <v>4050010</v>
      </c>
      <c r="D12" s="83" t="s">
        <v>157</v>
      </c>
      <c r="E12" s="83"/>
      <c r="F12" s="83"/>
      <c r="G12" s="83"/>
      <c r="H12" s="83"/>
      <c r="I12" s="83"/>
      <c r="J12" s="83"/>
      <c r="K12" s="65" t="s">
        <v>4</v>
      </c>
      <c r="L12" s="66">
        <v>77.28</v>
      </c>
      <c r="M12" s="67"/>
      <c r="N12" s="67">
        <f>M12*1.2556</f>
        <v>0</v>
      </c>
      <c r="O12" s="67">
        <f>N12*L12</f>
        <v>0</v>
      </c>
      <c r="P12" s="15"/>
    </row>
    <row r="13" spans="1:19" ht="20.25" customHeight="1" x14ac:dyDescent="0.2">
      <c r="A13" s="63" t="s">
        <v>81</v>
      </c>
      <c r="B13" s="76" t="s">
        <v>100</v>
      </c>
      <c r="C13" s="75" t="s">
        <v>158</v>
      </c>
      <c r="D13" s="83" t="s">
        <v>159</v>
      </c>
      <c r="E13" s="83"/>
      <c r="F13" s="83"/>
      <c r="G13" s="83"/>
      <c r="H13" s="83"/>
      <c r="I13" s="83"/>
      <c r="J13" s="83"/>
      <c r="K13" s="65" t="s">
        <v>156</v>
      </c>
      <c r="L13" s="66">
        <v>16</v>
      </c>
      <c r="M13" s="67"/>
      <c r="N13" s="67">
        <f>M13*1.2556</f>
        <v>0</v>
      </c>
      <c r="O13" s="67">
        <f>N13*L13</f>
        <v>0</v>
      </c>
      <c r="P13" s="15"/>
    </row>
    <row r="14" spans="1:19" ht="20.25" customHeight="1" x14ac:dyDescent="0.2">
      <c r="A14" s="63" t="s">
        <v>82</v>
      </c>
      <c r="B14" s="76" t="s">
        <v>100</v>
      </c>
      <c r="C14" s="75" t="s">
        <v>107</v>
      </c>
      <c r="D14" s="83" t="s">
        <v>108</v>
      </c>
      <c r="E14" s="83"/>
      <c r="F14" s="83"/>
      <c r="G14" s="83"/>
      <c r="H14" s="83"/>
      <c r="I14" s="83"/>
      <c r="J14" s="83"/>
      <c r="K14" s="65" t="s">
        <v>4</v>
      </c>
      <c r="L14" s="66">
        <v>58.2</v>
      </c>
      <c r="M14" s="67"/>
      <c r="N14" s="67">
        <f t="shared" ref="N14:N22" si="0">M14*1.2556</f>
        <v>0</v>
      </c>
      <c r="O14" s="67">
        <f t="shared" ref="O14:O22" si="1">N14*L14</f>
        <v>0</v>
      </c>
      <c r="P14" s="15"/>
    </row>
    <row r="15" spans="1:19" ht="20.25" customHeight="1" x14ac:dyDescent="0.2">
      <c r="A15" s="63" t="s">
        <v>232</v>
      </c>
      <c r="B15" s="76" t="s">
        <v>12</v>
      </c>
      <c r="C15" s="75">
        <v>97634</v>
      </c>
      <c r="D15" s="83" t="s">
        <v>160</v>
      </c>
      <c r="E15" s="83"/>
      <c r="F15" s="83"/>
      <c r="G15" s="83"/>
      <c r="H15" s="83"/>
      <c r="I15" s="83"/>
      <c r="J15" s="83"/>
      <c r="K15" s="65" t="s">
        <v>4</v>
      </c>
      <c r="L15" s="66">
        <v>188.4</v>
      </c>
      <c r="M15" s="67"/>
      <c r="N15" s="67">
        <f t="shared" si="0"/>
        <v>0</v>
      </c>
      <c r="O15" s="67">
        <f t="shared" si="1"/>
        <v>0</v>
      </c>
      <c r="P15" s="15"/>
    </row>
    <row r="16" spans="1:19" ht="20.25" customHeight="1" x14ac:dyDescent="0.2">
      <c r="A16" s="63" t="s">
        <v>233</v>
      </c>
      <c r="B16" s="63" t="s">
        <v>100</v>
      </c>
      <c r="C16" s="75" t="s">
        <v>161</v>
      </c>
      <c r="D16" s="83" t="s">
        <v>162</v>
      </c>
      <c r="E16" s="83"/>
      <c r="F16" s="83"/>
      <c r="G16" s="83"/>
      <c r="H16" s="83"/>
      <c r="I16" s="83"/>
      <c r="J16" s="83"/>
      <c r="K16" s="65" t="s">
        <v>156</v>
      </c>
      <c r="L16" s="66">
        <v>4</v>
      </c>
      <c r="M16" s="67"/>
      <c r="N16" s="67">
        <f t="shared" si="0"/>
        <v>0</v>
      </c>
      <c r="O16" s="67">
        <f t="shared" si="1"/>
        <v>0</v>
      </c>
      <c r="P16" s="15"/>
    </row>
    <row r="17" spans="1:17" ht="20.25" customHeight="1" x14ac:dyDescent="0.2">
      <c r="A17" s="63" t="s">
        <v>234</v>
      </c>
      <c r="B17" s="76" t="s">
        <v>100</v>
      </c>
      <c r="C17" s="75" t="s">
        <v>163</v>
      </c>
      <c r="D17" s="83" t="s">
        <v>164</v>
      </c>
      <c r="E17" s="83"/>
      <c r="F17" s="83"/>
      <c r="G17" s="83"/>
      <c r="H17" s="83"/>
      <c r="I17" s="83"/>
      <c r="J17" s="83"/>
      <c r="K17" s="65" t="s">
        <v>156</v>
      </c>
      <c r="L17" s="66">
        <v>8</v>
      </c>
      <c r="M17" s="67"/>
      <c r="N17" s="67">
        <f t="shared" si="0"/>
        <v>0</v>
      </c>
      <c r="O17" s="67">
        <f t="shared" si="1"/>
        <v>0</v>
      </c>
      <c r="P17" s="15"/>
    </row>
    <row r="18" spans="1:17" ht="20.25" customHeight="1" x14ac:dyDescent="0.2">
      <c r="A18" s="63" t="s">
        <v>235</v>
      </c>
      <c r="B18" s="76" t="s">
        <v>14</v>
      </c>
      <c r="C18" s="79">
        <v>1001007</v>
      </c>
      <c r="D18" s="83" t="s">
        <v>88</v>
      </c>
      <c r="E18" s="83"/>
      <c r="F18" s="83"/>
      <c r="G18" s="83"/>
      <c r="H18" s="83"/>
      <c r="I18" s="83"/>
      <c r="J18" s="83"/>
      <c r="K18" s="65" t="s">
        <v>5</v>
      </c>
      <c r="L18" s="66">
        <v>20</v>
      </c>
      <c r="M18" s="67"/>
      <c r="N18" s="67">
        <f t="shared" si="0"/>
        <v>0</v>
      </c>
      <c r="O18" s="67">
        <f t="shared" si="1"/>
        <v>0</v>
      </c>
      <c r="P18" s="15"/>
    </row>
    <row r="19" spans="1:17" ht="21.75" customHeight="1" x14ac:dyDescent="0.2">
      <c r="A19" s="60" t="s">
        <v>16</v>
      </c>
      <c r="B19" s="84" t="s">
        <v>165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>
        <f t="shared" si="0"/>
        <v>0</v>
      </c>
      <c r="O19" s="84">
        <f t="shared" si="1"/>
        <v>0</v>
      </c>
      <c r="P19" s="18"/>
      <c r="Q19" s="30"/>
    </row>
    <row r="20" spans="1:17" ht="20.25" customHeight="1" x14ac:dyDescent="0.2">
      <c r="A20" s="63" t="s">
        <v>70</v>
      </c>
      <c r="B20" s="76" t="s">
        <v>21</v>
      </c>
      <c r="C20" s="79" t="s">
        <v>41</v>
      </c>
      <c r="D20" s="83" t="s">
        <v>42</v>
      </c>
      <c r="E20" s="83" t="s">
        <v>42</v>
      </c>
      <c r="F20" s="83" t="s">
        <v>42</v>
      </c>
      <c r="G20" s="83" t="s">
        <v>42</v>
      </c>
      <c r="H20" s="83" t="s">
        <v>42</v>
      </c>
      <c r="I20" s="83" t="s">
        <v>42</v>
      </c>
      <c r="J20" s="83" t="s">
        <v>42</v>
      </c>
      <c r="K20" s="65" t="s">
        <v>25</v>
      </c>
      <c r="L20" s="66">
        <v>30</v>
      </c>
      <c r="M20" s="67"/>
      <c r="N20" s="67">
        <f t="shared" si="0"/>
        <v>0</v>
      </c>
      <c r="O20" s="67">
        <f t="shared" si="1"/>
        <v>0</v>
      </c>
      <c r="P20" s="15"/>
    </row>
    <row r="21" spans="1:17" ht="20.25" customHeight="1" x14ac:dyDescent="0.2">
      <c r="A21" s="63" t="s">
        <v>71</v>
      </c>
      <c r="B21" s="76" t="s">
        <v>12</v>
      </c>
      <c r="C21" s="79">
        <v>90371</v>
      </c>
      <c r="D21" s="83" t="s">
        <v>43</v>
      </c>
      <c r="E21" s="83" t="s">
        <v>43</v>
      </c>
      <c r="F21" s="83" t="s">
        <v>43</v>
      </c>
      <c r="G21" s="83" t="s">
        <v>43</v>
      </c>
      <c r="H21" s="83" t="s">
        <v>43</v>
      </c>
      <c r="I21" s="83" t="s">
        <v>43</v>
      </c>
      <c r="J21" s="83" t="s">
        <v>43</v>
      </c>
      <c r="K21" s="65" t="s">
        <v>24</v>
      </c>
      <c r="L21" s="66">
        <v>4</v>
      </c>
      <c r="M21" s="67"/>
      <c r="N21" s="67">
        <f t="shared" si="0"/>
        <v>0</v>
      </c>
      <c r="O21" s="67">
        <f t="shared" si="1"/>
        <v>0</v>
      </c>
      <c r="P21" s="15"/>
    </row>
    <row r="22" spans="1:17" ht="20.25" customHeight="1" x14ac:dyDescent="0.2">
      <c r="A22" s="63" t="s">
        <v>80</v>
      </c>
      <c r="B22" s="76" t="s">
        <v>12</v>
      </c>
      <c r="C22" s="79">
        <v>103043</v>
      </c>
      <c r="D22" s="83" t="s">
        <v>64</v>
      </c>
      <c r="E22" s="83" t="s">
        <v>64</v>
      </c>
      <c r="F22" s="83" t="s">
        <v>64</v>
      </c>
      <c r="G22" s="83" t="s">
        <v>64</v>
      </c>
      <c r="H22" s="83" t="s">
        <v>64</v>
      </c>
      <c r="I22" s="83" t="s">
        <v>64</v>
      </c>
      <c r="J22" s="83" t="s">
        <v>64</v>
      </c>
      <c r="K22" s="65" t="s">
        <v>24</v>
      </c>
      <c r="L22" s="66">
        <v>4</v>
      </c>
      <c r="M22" s="67"/>
      <c r="N22" s="67">
        <f t="shared" si="0"/>
        <v>0</v>
      </c>
      <c r="O22" s="67">
        <f t="shared" si="1"/>
        <v>0</v>
      </c>
      <c r="P22" s="15"/>
    </row>
    <row r="23" spans="1:17" ht="21.75" customHeight="1" x14ac:dyDescent="0.2">
      <c r="A23" s="60" t="s">
        <v>166</v>
      </c>
      <c r="B23" s="84" t="s">
        <v>17</v>
      </c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18"/>
      <c r="Q23" s="30"/>
    </row>
    <row r="24" spans="1:17" ht="20.25" customHeight="1" x14ac:dyDescent="0.2">
      <c r="A24" s="63" t="s">
        <v>236</v>
      </c>
      <c r="B24" s="76" t="s">
        <v>21</v>
      </c>
      <c r="C24" s="75" t="s">
        <v>96</v>
      </c>
      <c r="D24" s="125" t="s">
        <v>97</v>
      </c>
      <c r="E24" s="126"/>
      <c r="F24" s="126"/>
      <c r="G24" s="126"/>
      <c r="H24" s="126"/>
      <c r="I24" s="126"/>
      <c r="J24" s="127"/>
      <c r="K24" s="68" t="s">
        <v>5</v>
      </c>
      <c r="L24" s="81">
        <v>12.33</v>
      </c>
      <c r="M24" s="69"/>
      <c r="N24" s="67">
        <f>M24*1.2556</f>
        <v>0</v>
      </c>
      <c r="O24" s="67">
        <f>N24*L24</f>
        <v>0</v>
      </c>
      <c r="P24" s="15"/>
    </row>
    <row r="25" spans="1:17" ht="20.25" customHeight="1" x14ac:dyDescent="0.2">
      <c r="A25" s="63" t="s">
        <v>237</v>
      </c>
      <c r="B25" s="75" t="s">
        <v>21</v>
      </c>
      <c r="C25" s="82" t="s">
        <v>167</v>
      </c>
      <c r="D25" s="85" t="s">
        <v>168</v>
      </c>
      <c r="E25" s="86"/>
      <c r="F25" s="86"/>
      <c r="G25" s="86"/>
      <c r="H25" s="86"/>
      <c r="I25" s="86"/>
      <c r="J25" s="87"/>
      <c r="K25" s="68" t="s">
        <v>4</v>
      </c>
      <c r="L25" s="81">
        <v>58.2</v>
      </c>
      <c r="M25" s="69"/>
      <c r="N25" s="67">
        <f t="shared" ref="N25:N32" si="2">M25*1.2556</f>
        <v>0</v>
      </c>
      <c r="O25" s="67">
        <f t="shared" ref="O25:O32" si="3">N25*L25</f>
        <v>0</v>
      </c>
      <c r="P25" s="15"/>
    </row>
    <row r="26" spans="1:17" ht="37.5" customHeight="1" x14ac:dyDescent="0.2">
      <c r="A26" s="63" t="s">
        <v>238</v>
      </c>
      <c r="B26" s="75" t="s">
        <v>12</v>
      </c>
      <c r="C26" s="64">
        <v>87265</v>
      </c>
      <c r="D26" s="90" t="s">
        <v>169</v>
      </c>
      <c r="E26" s="91"/>
      <c r="F26" s="91"/>
      <c r="G26" s="91"/>
      <c r="H26" s="91"/>
      <c r="I26" s="91"/>
      <c r="J26" s="92"/>
      <c r="K26" s="70" t="s">
        <v>4</v>
      </c>
      <c r="L26" s="81">
        <v>188.4</v>
      </c>
      <c r="M26" s="69"/>
      <c r="N26" s="67">
        <f t="shared" si="2"/>
        <v>0</v>
      </c>
      <c r="O26" s="67">
        <f t="shared" si="3"/>
        <v>0</v>
      </c>
      <c r="P26" s="15"/>
    </row>
    <row r="27" spans="1:17" ht="20.25" customHeight="1" x14ac:dyDescent="0.2">
      <c r="A27" s="63" t="s">
        <v>239</v>
      </c>
      <c r="B27" s="76" t="s">
        <v>21</v>
      </c>
      <c r="C27" s="75" t="s">
        <v>103</v>
      </c>
      <c r="D27" s="90" t="s">
        <v>104</v>
      </c>
      <c r="E27" s="91"/>
      <c r="F27" s="91"/>
      <c r="G27" s="91"/>
      <c r="H27" s="91"/>
      <c r="I27" s="91"/>
      <c r="J27" s="92"/>
      <c r="K27" s="70" t="s">
        <v>4</v>
      </c>
      <c r="L27" s="81">
        <v>16</v>
      </c>
      <c r="M27" s="69"/>
      <c r="N27" s="67">
        <f t="shared" si="2"/>
        <v>0</v>
      </c>
      <c r="O27" s="67">
        <f t="shared" si="3"/>
        <v>0</v>
      </c>
      <c r="P27" s="15"/>
    </row>
    <row r="28" spans="1:17" ht="20.25" customHeight="1" x14ac:dyDescent="0.2">
      <c r="A28" s="63" t="s">
        <v>240</v>
      </c>
      <c r="B28" s="76" t="s">
        <v>100</v>
      </c>
      <c r="C28" s="75" t="s">
        <v>170</v>
      </c>
      <c r="D28" s="90" t="s">
        <v>171</v>
      </c>
      <c r="E28" s="91"/>
      <c r="F28" s="91"/>
      <c r="G28" s="91"/>
      <c r="H28" s="91"/>
      <c r="I28" s="91"/>
      <c r="J28" s="92"/>
      <c r="K28" s="70" t="s">
        <v>4</v>
      </c>
      <c r="L28" s="81">
        <v>77.28</v>
      </c>
      <c r="M28" s="69"/>
      <c r="N28" s="67">
        <f t="shared" si="2"/>
        <v>0</v>
      </c>
      <c r="O28" s="67">
        <f t="shared" si="3"/>
        <v>0</v>
      </c>
      <c r="P28" s="15"/>
    </row>
    <row r="29" spans="1:17" ht="29.25" customHeight="1" x14ac:dyDescent="0.2">
      <c r="A29" s="63" t="s">
        <v>241</v>
      </c>
      <c r="B29" s="76" t="s">
        <v>12</v>
      </c>
      <c r="C29" s="75">
        <v>86932</v>
      </c>
      <c r="D29" s="90" t="s">
        <v>172</v>
      </c>
      <c r="E29" s="91"/>
      <c r="F29" s="91"/>
      <c r="G29" s="91"/>
      <c r="H29" s="91"/>
      <c r="I29" s="91"/>
      <c r="J29" s="92"/>
      <c r="K29" s="70" t="s">
        <v>24</v>
      </c>
      <c r="L29" s="81">
        <v>16</v>
      </c>
      <c r="M29" s="69"/>
      <c r="N29" s="67">
        <f t="shared" si="2"/>
        <v>0</v>
      </c>
      <c r="O29" s="67">
        <f t="shared" si="3"/>
        <v>0</v>
      </c>
      <c r="P29" s="15"/>
    </row>
    <row r="30" spans="1:17" ht="32.25" customHeight="1" x14ac:dyDescent="0.2">
      <c r="A30" s="63" t="s">
        <v>242</v>
      </c>
      <c r="B30" s="76" t="s">
        <v>12</v>
      </c>
      <c r="C30" s="75">
        <v>86938</v>
      </c>
      <c r="D30" s="90" t="s">
        <v>173</v>
      </c>
      <c r="E30" s="91"/>
      <c r="F30" s="91"/>
      <c r="G30" s="91"/>
      <c r="H30" s="91"/>
      <c r="I30" s="91"/>
      <c r="J30" s="92"/>
      <c r="K30" s="70" t="s">
        <v>24</v>
      </c>
      <c r="L30" s="81">
        <v>12</v>
      </c>
      <c r="M30" s="69"/>
      <c r="N30" s="67">
        <f t="shared" si="2"/>
        <v>0</v>
      </c>
      <c r="O30" s="67">
        <f t="shared" si="3"/>
        <v>0</v>
      </c>
      <c r="P30" s="15"/>
    </row>
    <row r="31" spans="1:17" ht="20.25" customHeight="1" x14ac:dyDescent="0.2">
      <c r="A31" s="63" t="s">
        <v>243</v>
      </c>
      <c r="B31" s="76" t="s">
        <v>21</v>
      </c>
      <c r="C31" s="75" t="s">
        <v>105</v>
      </c>
      <c r="D31" s="90" t="s">
        <v>106</v>
      </c>
      <c r="E31" s="91"/>
      <c r="F31" s="91"/>
      <c r="G31" s="91"/>
      <c r="H31" s="91"/>
      <c r="I31" s="91"/>
      <c r="J31" s="92"/>
      <c r="K31" s="70" t="s">
        <v>24</v>
      </c>
      <c r="L31" s="81">
        <v>12</v>
      </c>
      <c r="M31" s="69"/>
      <c r="N31" s="67">
        <f t="shared" si="2"/>
        <v>0</v>
      </c>
      <c r="O31" s="67">
        <f t="shared" si="3"/>
        <v>0</v>
      </c>
      <c r="P31" s="15"/>
    </row>
    <row r="32" spans="1:17" ht="20.25" customHeight="1" x14ac:dyDescent="0.2">
      <c r="A32" s="63" t="s">
        <v>244</v>
      </c>
      <c r="B32" s="76" t="s">
        <v>21</v>
      </c>
      <c r="C32" s="75" t="s">
        <v>65</v>
      </c>
      <c r="D32" s="90" t="s">
        <v>66</v>
      </c>
      <c r="E32" s="91"/>
      <c r="F32" s="91"/>
      <c r="G32" s="91"/>
      <c r="H32" s="91"/>
      <c r="I32" s="91"/>
      <c r="J32" s="92"/>
      <c r="K32" s="70" t="s">
        <v>24</v>
      </c>
      <c r="L32" s="81">
        <v>12</v>
      </c>
      <c r="M32" s="69"/>
      <c r="N32" s="67">
        <f t="shared" si="2"/>
        <v>0</v>
      </c>
      <c r="O32" s="67">
        <f t="shared" si="3"/>
        <v>0</v>
      </c>
      <c r="P32" s="15"/>
    </row>
    <row r="33" spans="1:19" ht="15" x14ac:dyDescent="0.2">
      <c r="A33" s="88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61"/>
      <c r="N33" s="61"/>
      <c r="O33" s="62"/>
      <c r="P33" s="17"/>
    </row>
    <row r="34" spans="1:19" customFormat="1" ht="34.5" customHeight="1" x14ac:dyDescent="0.25">
      <c r="A34" s="60">
        <v>2</v>
      </c>
      <c r="B34" s="84" t="s">
        <v>44</v>
      </c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18">
        <f>SUM(O35:O41)</f>
        <v>0</v>
      </c>
      <c r="R34" s="59"/>
      <c r="S34" s="59"/>
    </row>
    <row r="35" spans="1:19" ht="20.25" customHeight="1" x14ac:dyDescent="0.2">
      <c r="A35" s="63" t="s">
        <v>50</v>
      </c>
      <c r="B35" s="76" t="s">
        <v>12</v>
      </c>
      <c r="C35" s="79">
        <v>104792</v>
      </c>
      <c r="D35" s="83" t="s">
        <v>45</v>
      </c>
      <c r="E35" s="83" t="s">
        <v>45</v>
      </c>
      <c r="F35" s="83" t="s">
        <v>45</v>
      </c>
      <c r="G35" s="83" t="s">
        <v>45</v>
      </c>
      <c r="H35" s="83" t="s">
        <v>45</v>
      </c>
      <c r="I35" s="83" t="s">
        <v>45</v>
      </c>
      <c r="J35" s="83" t="s">
        <v>45</v>
      </c>
      <c r="K35" s="65" t="s">
        <v>25</v>
      </c>
      <c r="L35" s="66">
        <v>1500</v>
      </c>
      <c r="M35" s="67"/>
      <c r="N35" s="67">
        <f>M35*1.2556</f>
        <v>0</v>
      </c>
      <c r="O35" s="67">
        <f>N35*L35</f>
        <v>0</v>
      </c>
      <c r="P35" s="15"/>
    </row>
    <row r="36" spans="1:19" ht="20.25" customHeight="1" x14ac:dyDescent="0.2">
      <c r="A36" s="63" t="s">
        <v>51</v>
      </c>
      <c r="B36" s="76" t="s">
        <v>12</v>
      </c>
      <c r="C36" s="79">
        <v>104793</v>
      </c>
      <c r="D36" s="83" t="s">
        <v>46</v>
      </c>
      <c r="E36" s="83" t="s">
        <v>46</v>
      </c>
      <c r="F36" s="83" t="s">
        <v>46</v>
      </c>
      <c r="G36" s="83" t="s">
        <v>46</v>
      </c>
      <c r="H36" s="83" t="s">
        <v>46</v>
      </c>
      <c r="I36" s="83" t="s">
        <v>46</v>
      </c>
      <c r="J36" s="83" t="s">
        <v>46</v>
      </c>
      <c r="K36" s="65" t="s">
        <v>25</v>
      </c>
      <c r="L36" s="66">
        <v>1500</v>
      </c>
      <c r="M36" s="67"/>
      <c r="N36" s="67">
        <f t="shared" ref="N36:N48" si="4">M36*1.2556</f>
        <v>0</v>
      </c>
      <c r="O36" s="67">
        <f t="shared" ref="O36:O48" si="5">N36*L36</f>
        <v>0</v>
      </c>
      <c r="P36" s="15"/>
    </row>
    <row r="37" spans="1:19" ht="20.25" customHeight="1" x14ac:dyDescent="0.2">
      <c r="A37" s="63" t="s">
        <v>72</v>
      </c>
      <c r="B37" s="76" t="s">
        <v>12</v>
      </c>
      <c r="C37" s="79">
        <v>91926</v>
      </c>
      <c r="D37" s="83" t="s">
        <v>47</v>
      </c>
      <c r="E37" s="83" t="s">
        <v>47</v>
      </c>
      <c r="F37" s="83" t="s">
        <v>47</v>
      </c>
      <c r="G37" s="83" t="s">
        <v>47</v>
      </c>
      <c r="H37" s="83" t="s">
        <v>47</v>
      </c>
      <c r="I37" s="83" t="s">
        <v>47</v>
      </c>
      <c r="J37" s="83" t="s">
        <v>47</v>
      </c>
      <c r="K37" s="65" t="s">
        <v>25</v>
      </c>
      <c r="L37" s="66">
        <v>1500</v>
      </c>
      <c r="M37" s="67"/>
      <c r="N37" s="67">
        <f t="shared" si="4"/>
        <v>0</v>
      </c>
      <c r="O37" s="67">
        <f t="shared" si="5"/>
        <v>0</v>
      </c>
      <c r="P37" s="15"/>
    </row>
    <row r="38" spans="1:19" ht="20.25" customHeight="1" x14ac:dyDescent="0.2">
      <c r="A38" s="63" t="s">
        <v>83</v>
      </c>
      <c r="B38" s="76" t="s">
        <v>12</v>
      </c>
      <c r="C38" s="79">
        <v>91928</v>
      </c>
      <c r="D38" s="83" t="s">
        <v>48</v>
      </c>
      <c r="E38" s="83" t="s">
        <v>48</v>
      </c>
      <c r="F38" s="83" t="s">
        <v>48</v>
      </c>
      <c r="G38" s="83" t="s">
        <v>48</v>
      </c>
      <c r="H38" s="83" t="s">
        <v>48</v>
      </c>
      <c r="I38" s="83" t="s">
        <v>48</v>
      </c>
      <c r="J38" s="83" t="s">
        <v>48</v>
      </c>
      <c r="K38" s="65" t="s">
        <v>25</v>
      </c>
      <c r="L38" s="66">
        <v>1500</v>
      </c>
      <c r="M38" s="67"/>
      <c r="N38" s="67">
        <f t="shared" si="4"/>
        <v>0</v>
      </c>
      <c r="O38" s="67">
        <f t="shared" si="5"/>
        <v>0</v>
      </c>
      <c r="P38" s="15"/>
    </row>
    <row r="39" spans="1:19" ht="20.25" customHeight="1" x14ac:dyDescent="0.2">
      <c r="A39" s="63" t="s">
        <v>84</v>
      </c>
      <c r="B39" s="75" t="s">
        <v>14</v>
      </c>
      <c r="C39" s="79">
        <v>9009053</v>
      </c>
      <c r="D39" s="83" t="s">
        <v>49</v>
      </c>
      <c r="E39" s="83" t="s">
        <v>49</v>
      </c>
      <c r="F39" s="83" t="s">
        <v>49</v>
      </c>
      <c r="G39" s="83" t="s">
        <v>49</v>
      </c>
      <c r="H39" s="83" t="s">
        <v>49</v>
      </c>
      <c r="I39" s="83" t="s">
        <v>49</v>
      </c>
      <c r="J39" s="83" t="s">
        <v>49</v>
      </c>
      <c r="K39" s="65" t="s">
        <v>24</v>
      </c>
      <c r="L39" s="66">
        <v>65</v>
      </c>
      <c r="M39" s="67"/>
      <c r="N39" s="67">
        <f>M39*1.2556</f>
        <v>0</v>
      </c>
      <c r="O39" s="67">
        <f t="shared" si="5"/>
        <v>0</v>
      </c>
      <c r="P39" s="15"/>
    </row>
    <row r="40" spans="1:19" ht="20.25" customHeight="1" x14ac:dyDescent="0.2">
      <c r="A40" s="63" t="s">
        <v>85</v>
      </c>
      <c r="B40" s="76" t="s">
        <v>21</v>
      </c>
      <c r="C40" s="79" t="s">
        <v>55</v>
      </c>
      <c r="D40" s="83" t="s">
        <v>56</v>
      </c>
      <c r="E40" s="83" t="s">
        <v>56</v>
      </c>
      <c r="F40" s="83" t="s">
        <v>56</v>
      </c>
      <c r="G40" s="83" t="s">
        <v>56</v>
      </c>
      <c r="H40" s="83" t="s">
        <v>56</v>
      </c>
      <c r="I40" s="83" t="s">
        <v>56</v>
      </c>
      <c r="J40" s="83" t="s">
        <v>56</v>
      </c>
      <c r="K40" s="65" t="s">
        <v>36</v>
      </c>
      <c r="L40" s="66">
        <v>38</v>
      </c>
      <c r="M40" s="67"/>
      <c r="N40" s="67">
        <f t="shared" si="4"/>
        <v>0</v>
      </c>
      <c r="O40" s="67">
        <f t="shared" si="5"/>
        <v>0</v>
      </c>
      <c r="P40" s="15"/>
    </row>
    <row r="41" spans="1:19" ht="20.25" customHeight="1" x14ac:dyDescent="0.2">
      <c r="A41" s="63" t="s">
        <v>86</v>
      </c>
      <c r="B41" s="76" t="s">
        <v>21</v>
      </c>
      <c r="C41" s="79" t="s">
        <v>57</v>
      </c>
      <c r="D41" s="83" t="s">
        <v>58</v>
      </c>
      <c r="E41" s="83" t="s">
        <v>58</v>
      </c>
      <c r="F41" s="83" t="s">
        <v>58</v>
      </c>
      <c r="G41" s="83" t="s">
        <v>58</v>
      </c>
      <c r="H41" s="83" t="s">
        <v>58</v>
      </c>
      <c r="I41" s="83" t="s">
        <v>58</v>
      </c>
      <c r="J41" s="83" t="s">
        <v>58</v>
      </c>
      <c r="K41" s="65" t="s">
        <v>36</v>
      </c>
      <c r="L41" s="66">
        <v>38</v>
      </c>
      <c r="M41" s="67"/>
      <c r="N41" s="67">
        <f t="shared" si="4"/>
        <v>0</v>
      </c>
      <c r="O41" s="67">
        <f t="shared" si="5"/>
        <v>0</v>
      </c>
      <c r="P41" s="15"/>
    </row>
    <row r="42" spans="1:19" ht="15" x14ac:dyDescent="0.2">
      <c r="A42" s="88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61"/>
      <c r="N42" s="61"/>
      <c r="O42" s="62"/>
      <c r="P42" s="17"/>
    </row>
    <row r="43" spans="1:19" customFormat="1" ht="34.5" customHeight="1" x14ac:dyDescent="0.25">
      <c r="A43" s="60">
        <v>3</v>
      </c>
      <c r="B43" s="84" t="s">
        <v>60</v>
      </c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18">
        <f>SUM(O46:O48,O50:O50)</f>
        <v>0</v>
      </c>
      <c r="R43" s="59"/>
      <c r="S43" s="59"/>
    </row>
    <row r="44" spans="1:19" ht="15" x14ac:dyDescent="0.2">
      <c r="A44" s="88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61"/>
      <c r="N44" s="61"/>
      <c r="O44" s="62"/>
      <c r="P44" s="17"/>
    </row>
    <row r="45" spans="1:19" ht="21.75" customHeight="1" x14ac:dyDescent="0.2">
      <c r="A45" s="60" t="s">
        <v>22</v>
      </c>
      <c r="B45" s="84" t="s">
        <v>114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18"/>
      <c r="Q45" s="30"/>
    </row>
    <row r="46" spans="1:19" ht="20.25" customHeight="1" x14ac:dyDescent="0.2">
      <c r="A46" s="63" t="s">
        <v>129</v>
      </c>
      <c r="B46" s="75" t="s">
        <v>14</v>
      </c>
      <c r="C46" s="79">
        <v>17045001</v>
      </c>
      <c r="D46" s="83" t="s">
        <v>18</v>
      </c>
      <c r="E46" s="83"/>
      <c r="F46" s="83"/>
      <c r="G46" s="83"/>
      <c r="H46" s="83"/>
      <c r="I46" s="83"/>
      <c r="J46" s="83"/>
      <c r="K46" s="65" t="s">
        <v>19</v>
      </c>
      <c r="L46" s="66">
        <v>22.5</v>
      </c>
      <c r="M46" s="67"/>
      <c r="N46" s="67">
        <f t="shared" si="4"/>
        <v>0</v>
      </c>
      <c r="O46" s="67">
        <f t="shared" si="5"/>
        <v>0</v>
      </c>
      <c r="P46" s="15"/>
    </row>
    <row r="47" spans="1:19" ht="20.25" customHeight="1" x14ac:dyDescent="0.2">
      <c r="A47" s="63" t="s">
        <v>130</v>
      </c>
      <c r="B47" s="75" t="s">
        <v>14</v>
      </c>
      <c r="C47" s="79">
        <v>17045002</v>
      </c>
      <c r="D47" s="83" t="s">
        <v>20</v>
      </c>
      <c r="E47" s="83"/>
      <c r="F47" s="83"/>
      <c r="G47" s="83"/>
      <c r="H47" s="83"/>
      <c r="I47" s="83"/>
      <c r="J47" s="83"/>
      <c r="K47" s="65" t="s">
        <v>5</v>
      </c>
      <c r="L47" s="66">
        <v>22.5</v>
      </c>
      <c r="M47" s="67"/>
      <c r="N47" s="67">
        <f t="shared" si="4"/>
        <v>0</v>
      </c>
      <c r="O47" s="67">
        <f t="shared" si="5"/>
        <v>0</v>
      </c>
      <c r="P47" s="15"/>
    </row>
    <row r="48" spans="1:19" ht="20.25" customHeight="1" x14ac:dyDescent="0.2">
      <c r="A48" s="63" t="s">
        <v>131</v>
      </c>
      <c r="B48" s="75" t="s">
        <v>14</v>
      </c>
      <c r="C48" s="79">
        <v>6002023</v>
      </c>
      <c r="D48" s="83" t="s">
        <v>109</v>
      </c>
      <c r="E48" s="83" t="s">
        <v>109</v>
      </c>
      <c r="F48" s="83" t="s">
        <v>109</v>
      </c>
      <c r="G48" s="83" t="s">
        <v>109</v>
      </c>
      <c r="H48" s="83" t="s">
        <v>109</v>
      </c>
      <c r="I48" s="83" t="s">
        <v>109</v>
      </c>
      <c r="J48" s="83" t="s">
        <v>109</v>
      </c>
      <c r="K48" s="65" t="s">
        <v>4</v>
      </c>
      <c r="L48" s="66">
        <v>200</v>
      </c>
      <c r="M48" s="69"/>
      <c r="N48" s="67">
        <f t="shared" si="4"/>
        <v>0</v>
      </c>
      <c r="O48" s="67">
        <f t="shared" si="5"/>
        <v>0</v>
      </c>
      <c r="P48" s="15"/>
    </row>
    <row r="49" spans="1:19" ht="21.75" customHeight="1" x14ac:dyDescent="0.2">
      <c r="A49" s="60" t="s">
        <v>23</v>
      </c>
      <c r="B49" s="116" t="s">
        <v>126</v>
      </c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8"/>
      <c r="P49" s="18"/>
      <c r="Q49" s="30"/>
    </row>
    <row r="50" spans="1:19" ht="20.25" customHeight="1" x14ac:dyDescent="0.2">
      <c r="A50" s="63" t="s">
        <v>132</v>
      </c>
      <c r="B50" s="75" t="s">
        <v>14</v>
      </c>
      <c r="C50" s="79">
        <v>6002050</v>
      </c>
      <c r="D50" s="83" t="s">
        <v>116</v>
      </c>
      <c r="E50" s="83"/>
      <c r="F50" s="83"/>
      <c r="G50" s="83"/>
      <c r="H50" s="83"/>
      <c r="I50" s="83"/>
      <c r="J50" s="83"/>
      <c r="K50" s="65" t="s">
        <v>4</v>
      </c>
      <c r="L50" s="66">
        <v>80</v>
      </c>
      <c r="M50" s="67"/>
      <c r="N50" s="67">
        <f>M50*1.2556</f>
        <v>0</v>
      </c>
      <c r="O50" s="67">
        <f>N50*L50</f>
        <v>0</v>
      </c>
      <c r="P50" s="15"/>
    </row>
    <row r="51" spans="1:19" ht="15" x14ac:dyDescent="0.2">
      <c r="A51" s="88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61"/>
      <c r="N51" s="61"/>
      <c r="O51" s="62"/>
      <c r="P51" s="17"/>
    </row>
    <row r="52" spans="1:19" customFormat="1" ht="34.5" customHeight="1" x14ac:dyDescent="0.25">
      <c r="A52" s="60">
        <v>4</v>
      </c>
      <c r="B52" s="84" t="s">
        <v>78</v>
      </c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18">
        <f>SUM(O53:O56)</f>
        <v>0</v>
      </c>
      <c r="R52" s="59"/>
      <c r="S52" s="59"/>
    </row>
    <row r="53" spans="1:19" ht="20.25" customHeight="1" x14ac:dyDescent="0.2">
      <c r="A53" s="63" t="s">
        <v>73</v>
      </c>
      <c r="B53" s="76" t="s">
        <v>21</v>
      </c>
      <c r="C53" s="79" t="s">
        <v>34</v>
      </c>
      <c r="D53" s="83" t="s">
        <v>35</v>
      </c>
      <c r="E53" s="83" t="s">
        <v>35</v>
      </c>
      <c r="F53" s="83" t="s">
        <v>35</v>
      </c>
      <c r="G53" s="83" t="s">
        <v>35</v>
      </c>
      <c r="H53" s="83" t="s">
        <v>35</v>
      </c>
      <c r="I53" s="83" t="s">
        <v>35</v>
      </c>
      <c r="J53" s="83" t="s">
        <v>35</v>
      </c>
      <c r="K53" s="65" t="s">
        <v>25</v>
      </c>
      <c r="L53" s="66">
        <v>50</v>
      </c>
      <c r="M53" s="69"/>
      <c r="N53" s="67">
        <f>M53*1.2556</f>
        <v>0</v>
      </c>
      <c r="O53" s="67">
        <f>N53*L53</f>
        <v>0</v>
      </c>
      <c r="P53" s="15"/>
    </row>
    <row r="54" spans="1:19" ht="20.25" customHeight="1" x14ac:dyDescent="0.2">
      <c r="A54" s="63" t="s">
        <v>74</v>
      </c>
      <c r="B54" s="76" t="s">
        <v>12</v>
      </c>
      <c r="C54" s="79">
        <v>89578</v>
      </c>
      <c r="D54" s="83" t="s">
        <v>38</v>
      </c>
      <c r="E54" s="83" t="s">
        <v>38</v>
      </c>
      <c r="F54" s="83" t="s">
        <v>38</v>
      </c>
      <c r="G54" s="83" t="s">
        <v>38</v>
      </c>
      <c r="H54" s="83" t="s">
        <v>38</v>
      </c>
      <c r="I54" s="83" t="s">
        <v>38</v>
      </c>
      <c r="J54" s="83" t="s">
        <v>38</v>
      </c>
      <c r="K54" s="65" t="s">
        <v>25</v>
      </c>
      <c r="L54" s="66">
        <v>140</v>
      </c>
      <c r="M54" s="69"/>
      <c r="N54" s="67">
        <f>M54*1.2556</f>
        <v>0</v>
      </c>
      <c r="O54" s="67">
        <f t="shared" ref="O54:O56" si="6">N54*L54</f>
        <v>0</v>
      </c>
      <c r="P54" s="15"/>
    </row>
    <row r="55" spans="1:19" ht="20.25" customHeight="1" x14ac:dyDescent="0.2">
      <c r="A55" s="63" t="s">
        <v>75</v>
      </c>
      <c r="B55" s="76" t="s">
        <v>12</v>
      </c>
      <c r="C55" s="79">
        <v>89580</v>
      </c>
      <c r="D55" s="83" t="s">
        <v>39</v>
      </c>
      <c r="E55" s="83" t="s">
        <v>39</v>
      </c>
      <c r="F55" s="83" t="s">
        <v>39</v>
      </c>
      <c r="G55" s="83" t="s">
        <v>39</v>
      </c>
      <c r="H55" s="83" t="s">
        <v>39</v>
      </c>
      <c r="I55" s="83" t="s">
        <v>39</v>
      </c>
      <c r="J55" s="83" t="s">
        <v>39</v>
      </c>
      <c r="K55" s="65" t="s">
        <v>25</v>
      </c>
      <c r="L55" s="66">
        <v>135</v>
      </c>
      <c r="M55" s="69"/>
      <c r="N55" s="67">
        <f t="shared" ref="N55:N56" si="7">M55*1.2556</f>
        <v>0</v>
      </c>
      <c r="O55" s="67">
        <f>N55*L55</f>
        <v>0</v>
      </c>
      <c r="P55" s="15"/>
    </row>
    <row r="56" spans="1:19" ht="20.25" customHeight="1" x14ac:dyDescent="0.2">
      <c r="A56" s="63" t="s">
        <v>76</v>
      </c>
      <c r="B56" s="76" t="s">
        <v>12</v>
      </c>
      <c r="C56" s="79">
        <v>89576</v>
      </c>
      <c r="D56" s="83" t="s">
        <v>40</v>
      </c>
      <c r="E56" s="83" t="s">
        <v>40</v>
      </c>
      <c r="F56" s="83" t="s">
        <v>40</v>
      </c>
      <c r="G56" s="83" t="s">
        <v>40</v>
      </c>
      <c r="H56" s="83" t="s">
        <v>40</v>
      </c>
      <c r="I56" s="83" t="s">
        <v>40</v>
      </c>
      <c r="J56" s="83" t="s">
        <v>40</v>
      </c>
      <c r="K56" s="65" t="s">
        <v>25</v>
      </c>
      <c r="L56" s="66">
        <v>125</v>
      </c>
      <c r="M56" s="69"/>
      <c r="N56" s="67">
        <f t="shared" si="7"/>
        <v>0</v>
      </c>
      <c r="O56" s="67">
        <f t="shared" si="6"/>
        <v>0</v>
      </c>
      <c r="P56" s="15"/>
    </row>
    <row r="57" spans="1:19" ht="15" x14ac:dyDescent="0.2">
      <c r="A57" s="72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61"/>
      <c r="N57" s="61"/>
      <c r="O57" s="62"/>
      <c r="P57" s="17"/>
    </row>
    <row r="58" spans="1:19" customFormat="1" ht="34.5" customHeight="1" x14ac:dyDescent="0.25">
      <c r="A58" s="60">
        <v>5</v>
      </c>
      <c r="B58" s="84" t="s">
        <v>61</v>
      </c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18">
        <f>SUM(O59:O60)</f>
        <v>0</v>
      </c>
      <c r="R58" s="59"/>
      <c r="S58" s="59"/>
    </row>
    <row r="59" spans="1:19" ht="20.25" customHeight="1" x14ac:dyDescent="0.2">
      <c r="A59" s="63" t="s">
        <v>52</v>
      </c>
      <c r="B59" s="76" t="s">
        <v>14</v>
      </c>
      <c r="C59" s="80">
        <v>14001003</v>
      </c>
      <c r="D59" s="85" t="s">
        <v>62</v>
      </c>
      <c r="E59" s="86"/>
      <c r="F59" s="86"/>
      <c r="G59" s="86"/>
      <c r="H59" s="86"/>
      <c r="I59" s="86"/>
      <c r="J59" s="87"/>
      <c r="K59" s="68" t="s">
        <v>4</v>
      </c>
      <c r="L59" s="66">
        <v>2</v>
      </c>
      <c r="M59" s="69"/>
      <c r="N59" s="67">
        <f>M59*1.2556</f>
        <v>0</v>
      </c>
      <c r="O59" s="67">
        <f>N59*L59</f>
        <v>0</v>
      </c>
      <c r="P59" s="15"/>
    </row>
    <row r="60" spans="1:19" ht="20.25" customHeight="1" x14ac:dyDescent="0.2">
      <c r="A60" s="63" t="s">
        <v>53</v>
      </c>
      <c r="B60" s="76" t="s">
        <v>14</v>
      </c>
      <c r="C60" s="79">
        <v>14050001</v>
      </c>
      <c r="D60" s="119" t="s">
        <v>63</v>
      </c>
      <c r="E60" s="120"/>
      <c r="F60" s="120"/>
      <c r="G60" s="120"/>
      <c r="H60" s="120"/>
      <c r="I60" s="120"/>
      <c r="J60" s="121"/>
      <c r="K60" s="70" t="s">
        <v>4</v>
      </c>
      <c r="L60" s="66">
        <v>2</v>
      </c>
      <c r="M60" s="69"/>
      <c r="N60" s="67">
        <f>M60*1.2556</f>
        <v>0</v>
      </c>
      <c r="O60" s="67">
        <f t="shared" ref="O60" si="8">N60*L60</f>
        <v>0</v>
      </c>
      <c r="P60" s="15"/>
    </row>
    <row r="61" spans="1:19" ht="15" x14ac:dyDescent="0.2">
      <c r="A61" s="7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61"/>
      <c r="N61" s="61"/>
      <c r="O61" s="62"/>
      <c r="P61" s="17"/>
    </row>
    <row r="62" spans="1:19" customFormat="1" ht="34.5" customHeight="1" x14ac:dyDescent="0.25">
      <c r="A62" s="60">
        <v>6</v>
      </c>
      <c r="B62" s="84" t="s">
        <v>175</v>
      </c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18">
        <f>SUM(O65:O67,O69:O74,O76)</f>
        <v>0</v>
      </c>
      <c r="R62" s="59"/>
      <c r="S62" s="59"/>
    </row>
    <row r="63" spans="1:19" ht="15" x14ac:dyDescent="0.2">
      <c r="A63" s="88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61"/>
      <c r="N63" s="61"/>
      <c r="O63" s="62"/>
      <c r="P63" s="17"/>
    </row>
    <row r="64" spans="1:19" ht="21.75" customHeight="1" x14ac:dyDescent="0.2">
      <c r="A64" s="60" t="s">
        <v>133</v>
      </c>
      <c r="B64" s="84" t="s">
        <v>117</v>
      </c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18"/>
      <c r="Q64" s="30"/>
    </row>
    <row r="65" spans="1:19" ht="20.25" customHeight="1" x14ac:dyDescent="0.2">
      <c r="A65" s="63" t="s">
        <v>134</v>
      </c>
      <c r="B65" s="76" t="s">
        <v>21</v>
      </c>
      <c r="C65" s="79" t="s">
        <v>118</v>
      </c>
      <c r="D65" s="90" t="s">
        <v>119</v>
      </c>
      <c r="E65" s="91"/>
      <c r="F65" s="91"/>
      <c r="G65" s="91"/>
      <c r="H65" s="91"/>
      <c r="I65" s="91"/>
      <c r="J65" s="92"/>
      <c r="K65" s="65" t="s">
        <v>4</v>
      </c>
      <c r="L65" s="66">
        <v>9</v>
      </c>
      <c r="M65" s="69"/>
      <c r="N65" s="67">
        <f>M65*1.2556</f>
        <v>0</v>
      </c>
      <c r="O65" s="67">
        <f>N65*L65</f>
        <v>0</v>
      </c>
      <c r="P65" s="15"/>
    </row>
    <row r="66" spans="1:19" ht="20.25" customHeight="1" x14ac:dyDescent="0.2">
      <c r="A66" s="63" t="s">
        <v>135</v>
      </c>
      <c r="B66" s="76" t="s">
        <v>14</v>
      </c>
      <c r="C66" s="79">
        <v>10011092</v>
      </c>
      <c r="D66" s="90" t="s">
        <v>120</v>
      </c>
      <c r="E66" s="91"/>
      <c r="F66" s="91"/>
      <c r="G66" s="91"/>
      <c r="H66" s="91"/>
      <c r="I66" s="91"/>
      <c r="J66" s="92"/>
      <c r="K66" s="65" t="s">
        <v>25</v>
      </c>
      <c r="L66" s="66">
        <v>10</v>
      </c>
      <c r="M66" s="69"/>
      <c r="N66" s="67">
        <f>M66*1.2556</f>
        <v>0</v>
      </c>
      <c r="O66" s="67">
        <f>N66*L66</f>
        <v>0</v>
      </c>
      <c r="P66" s="15"/>
    </row>
    <row r="67" spans="1:19" ht="20.25" customHeight="1" x14ac:dyDescent="0.2">
      <c r="A67" s="63" t="s">
        <v>136</v>
      </c>
      <c r="B67" s="76" t="s">
        <v>12</v>
      </c>
      <c r="C67" s="79">
        <v>104166</v>
      </c>
      <c r="D67" s="90" t="s">
        <v>174</v>
      </c>
      <c r="E67" s="91" t="s">
        <v>174</v>
      </c>
      <c r="F67" s="91" t="s">
        <v>174</v>
      </c>
      <c r="G67" s="91" t="s">
        <v>174</v>
      </c>
      <c r="H67" s="91" t="s">
        <v>174</v>
      </c>
      <c r="I67" s="91" t="s">
        <v>174</v>
      </c>
      <c r="J67" s="92" t="s">
        <v>174</v>
      </c>
      <c r="K67" s="65" t="s">
        <v>25</v>
      </c>
      <c r="L67" s="66">
        <v>60</v>
      </c>
      <c r="M67" s="69"/>
      <c r="N67" s="67">
        <f>M67*1.2556</f>
        <v>0</v>
      </c>
      <c r="O67" s="67">
        <f>N67*L67</f>
        <v>0</v>
      </c>
      <c r="P67" s="15"/>
    </row>
    <row r="68" spans="1:19" ht="21.75" customHeight="1" x14ac:dyDescent="0.2">
      <c r="A68" s="60" t="s">
        <v>137</v>
      </c>
      <c r="B68" s="84" t="s">
        <v>60</v>
      </c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>
        <f>M68*1.2556</f>
        <v>0</v>
      </c>
      <c r="O68" s="84">
        <f>N68*L68</f>
        <v>0</v>
      </c>
      <c r="P68" s="18"/>
      <c r="Q68" s="30"/>
    </row>
    <row r="69" spans="1:19" ht="20.25" customHeight="1" x14ac:dyDescent="0.2">
      <c r="A69" s="63" t="s">
        <v>138</v>
      </c>
      <c r="B69" s="75" t="s">
        <v>14</v>
      </c>
      <c r="C69" s="79">
        <v>17045001</v>
      </c>
      <c r="D69" s="83" t="s">
        <v>18</v>
      </c>
      <c r="E69" s="83"/>
      <c r="F69" s="83"/>
      <c r="G69" s="83"/>
      <c r="H69" s="83"/>
      <c r="I69" s="83"/>
      <c r="J69" s="83"/>
      <c r="K69" s="65" t="s">
        <v>19</v>
      </c>
      <c r="L69" s="66">
        <v>18</v>
      </c>
      <c r="M69" s="67"/>
      <c r="N69" s="67">
        <f t="shared" ref="N69:N74" si="9">M69*1.2556</f>
        <v>0</v>
      </c>
      <c r="O69" s="67">
        <f t="shared" ref="O69:O74" si="10">N69*L69</f>
        <v>0</v>
      </c>
      <c r="P69" s="15"/>
    </row>
    <row r="70" spans="1:19" ht="20.25" customHeight="1" x14ac:dyDescent="0.2">
      <c r="A70" s="63" t="s">
        <v>139</v>
      </c>
      <c r="B70" s="75" t="s">
        <v>14</v>
      </c>
      <c r="C70" s="79">
        <v>17045002</v>
      </c>
      <c r="D70" s="83" t="s">
        <v>20</v>
      </c>
      <c r="E70" s="83"/>
      <c r="F70" s="83"/>
      <c r="G70" s="83"/>
      <c r="H70" s="83"/>
      <c r="I70" s="83"/>
      <c r="J70" s="83"/>
      <c r="K70" s="65" t="s">
        <v>5</v>
      </c>
      <c r="L70" s="66">
        <v>18</v>
      </c>
      <c r="M70" s="67"/>
      <c r="N70" s="67">
        <f t="shared" si="9"/>
        <v>0</v>
      </c>
      <c r="O70" s="67">
        <f t="shared" si="10"/>
        <v>0</v>
      </c>
      <c r="P70" s="15"/>
    </row>
    <row r="71" spans="1:19" ht="20.25" customHeight="1" x14ac:dyDescent="0.2">
      <c r="A71" s="63" t="s">
        <v>245</v>
      </c>
      <c r="B71" s="76" t="s">
        <v>21</v>
      </c>
      <c r="C71" s="79" t="s">
        <v>34</v>
      </c>
      <c r="D71" s="83" t="s">
        <v>35</v>
      </c>
      <c r="E71" s="83" t="s">
        <v>35</v>
      </c>
      <c r="F71" s="83" t="s">
        <v>35</v>
      </c>
      <c r="G71" s="83" t="s">
        <v>35</v>
      </c>
      <c r="H71" s="83" t="s">
        <v>35</v>
      </c>
      <c r="I71" s="83" t="s">
        <v>35</v>
      </c>
      <c r="J71" s="83" t="s">
        <v>35</v>
      </c>
      <c r="K71" s="65" t="s">
        <v>25</v>
      </c>
      <c r="L71" s="66">
        <v>60</v>
      </c>
      <c r="M71" s="69"/>
      <c r="N71" s="67">
        <f t="shared" si="9"/>
        <v>0</v>
      </c>
      <c r="O71" s="67">
        <f t="shared" si="10"/>
        <v>0</v>
      </c>
      <c r="P71" s="15"/>
    </row>
    <row r="72" spans="1:19" ht="20.25" customHeight="1" x14ac:dyDescent="0.2">
      <c r="A72" s="63" t="s">
        <v>246</v>
      </c>
      <c r="B72" s="76" t="s">
        <v>14</v>
      </c>
      <c r="C72" s="79">
        <v>15003004</v>
      </c>
      <c r="D72" s="83" t="s">
        <v>37</v>
      </c>
      <c r="E72" s="83" t="s">
        <v>37</v>
      </c>
      <c r="F72" s="83" t="s">
        <v>37</v>
      </c>
      <c r="G72" s="83" t="s">
        <v>37</v>
      </c>
      <c r="H72" s="83" t="s">
        <v>37</v>
      </c>
      <c r="I72" s="83" t="s">
        <v>37</v>
      </c>
      <c r="J72" s="83" t="s">
        <v>37</v>
      </c>
      <c r="K72" s="65" t="s">
        <v>25</v>
      </c>
      <c r="L72" s="66">
        <v>60</v>
      </c>
      <c r="M72" s="69"/>
      <c r="N72" s="67">
        <f t="shared" si="9"/>
        <v>0</v>
      </c>
      <c r="O72" s="67">
        <f t="shared" si="10"/>
        <v>0</v>
      </c>
      <c r="P72" s="15"/>
    </row>
    <row r="73" spans="1:19" ht="20.25" customHeight="1" x14ac:dyDescent="0.2">
      <c r="A73" s="63" t="s">
        <v>247</v>
      </c>
      <c r="B73" s="76" t="s">
        <v>12</v>
      </c>
      <c r="C73" s="79">
        <v>89578</v>
      </c>
      <c r="D73" s="83" t="s">
        <v>38</v>
      </c>
      <c r="E73" s="83" t="s">
        <v>38</v>
      </c>
      <c r="F73" s="83" t="s">
        <v>38</v>
      </c>
      <c r="G73" s="83" t="s">
        <v>38</v>
      </c>
      <c r="H73" s="83" t="s">
        <v>38</v>
      </c>
      <c r="I73" s="83" t="s">
        <v>38</v>
      </c>
      <c r="J73" s="83" t="s">
        <v>38</v>
      </c>
      <c r="K73" s="65" t="s">
        <v>25</v>
      </c>
      <c r="L73" s="66">
        <v>194</v>
      </c>
      <c r="M73" s="69"/>
      <c r="N73" s="67">
        <f>M73*1.2556</f>
        <v>0</v>
      </c>
      <c r="O73" s="67">
        <f>N73*L73</f>
        <v>0</v>
      </c>
      <c r="P73" s="15"/>
    </row>
    <row r="74" spans="1:19" ht="20.25" customHeight="1" x14ac:dyDescent="0.2">
      <c r="A74" s="63" t="s">
        <v>248</v>
      </c>
      <c r="B74" s="76" t="s">
        <v>14</v>
      </c>
      <c r="C74" s="79">
        <v>6002044</v>
      </c>
      <c r="D74" s="83" t="s">
        <v>176</v>
      </c>
      <c r="E74" s="83" t="s">
        <v>176</v>
      </c>
      <c r="F74" s="83" t="s">
        <v>176</v>
      </c>
      <c r="G74" s="83" t="s">
        <v>176</v>
      </c>
      <c r="H74" s="83" t="s">
        <v>176</v>
      </c>
      <c r="I74" s="83" t="s">
        <v>176</v>
      </c>
      <c r="J74" s="83" t="s">
        <v>176</v>
      </c>
      <c r="K74" s="65" t="s">
        <v>4</v>
      </c>
      <c r="L74" s="66">
        <v>165</v>
      </c>
      <c r="M74" s="69"/>
      <c r="N74" s="67">
        <f t="shared" si="9"/>
        <v>0</v>
      </c>
      <c r="O74" s="67">
        <f t="shared" si="10"/>
        <v>0</v>
      </c>
      <c r="P74" s="15"/>
    </row>
    <row r="75" spans="1:19" ht="21.75" customHeight="1" x14ac:dyDescent="0.2">
      <c r="A75" s="60" t="s">
        <v>249</v>
      </c>
      <c r="B75" s="84" t="s">
        <v>110</v>
      </c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18"/>
      <c r="Q75" s="30"/>
    </row>
    <row r="76" spans="1:19" ht="20.25" customHeight="1" x14ac:dyDescent="0.2">
      <c r="A76" s="63" t="s">
        <v>250</v>
      </c>
      <c r="B76" s="76" t="s">
        <v>14</v>
      </c>
      <c r="C76" s="79">
        <v>17001027</v>
      </c>
      <c r="D76" s="90" t="s">
        <v>121</v>
      </c>
      <c r="E76" s="91" t="s">
        <v>121</v>
      </c>
      <c r="F76" s="91" t="s">
        <v>121</v>
      </c>
      <c r="G76" s="91" t="s">
        <v>121</v>
      </c>
      <c r="H76" s="91" t="s">
        <v>121</v>
      </c>
      <c r="I76" s="91" t="s">
        <v>121</v>
      </c>
      <c r="J76" s="92" t="s">
        <v>121</v>
      </c>
      <c r="K76" s="65" t="s">
        <v>25</v>
      </c>
      <c r="L76" s="66">
        <v>120</v>
      </c>
      <c r="M76" s="69"/>
      <c r="N76" s="67">
        <f>M76*1.2556</f>
        <v>0</v>
      </c>
      <c r="O76" s="67">
        <f>N76*L76</f>
        <v>0</v>
      </c>
      <c r="P76" s="15"/>
    </row>
    <row r="77" spans="1:19" ht="15" x14ac:dyDescent="0.2">
      <c r="A77" s="88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61"/>
      <c r="N77" s="61"/>
      <c r="O77" s="62"/>
      <c r="P77" s="17"/>
    </row>
    <row r="78" spans="1:19" customFormat="1" ht="34.5" customHeight="1" x14ac:dyDescent="0.25">
      <c r="A78" s="60">
        <v>7</v>
      </c>
      <c r="B78" s="84" t="s">
        <v>115</v>
      </c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18">
        <f>SUM(O81:O90,O92:O93,O104:O113,O115:O119,O121:O122,O95:O102)</f>
        <v>0</v>
      </c>
      <c r="R78" s="59"/>
      <c r="S78" s="59"/>
    </row>
    <row r="79" spans="1:19" ht="15" x14ac:dyDescent="0.2">
      <c r="A79" s="88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61"/>
      <c r="N79" s="61"/>
      <c r="O79" s="62"/>
      <c r="P79" s="17"/>
    </row>
    <row r="80" spans="1:19" ht="20.25" customHeight="1" x14ac:dyDescent="0.2">
      <c r="A80" s="60" t="s">
        <v>77</v>
      </c>
      <c r="B80" s="84" t="s">
        <v>154</v>
      </c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18"/>
    </row>
    <row r="81" spans="1:16" ht="20.25" customHeight="1" x14ac:dyDescent="0.2">
      <c r="A81" s="63" t="s">
        <v>140</v>
      </c>
      <c r="B81" s="64" t="s">
        <v>14</v>
      </c>
      <c r="C81" s="79">
        <v>10060035</v>
      </c>
      <c r="D81" s="83" t="s">
        <v>155</v>
      </c>
      <c r="E81" s="83"/>
      <c r="F81" s="83"/>
      <c r="G81" s="83"/>
      <c r="H81" s="83"/>
      <c r="I81" s="83"/>
      <c r="J81" s="83"/>
      <c r="K81" s="65" t="s">
        <v>156</v>
      </c>
      <c r="L81" s="66">
        <v>4</v>
      </c>
      <c r="M81" s="67"/>
      <c r="N81" s="67">
        <f>M81*1.2556</f>
        <v>0</v>
      </c>
      <c r="O81" s="67">
        <f>N81*L81</f>
        <v>0</v>
      </c>
      <c r="P81" s="15"/>
    </row>
    <row r="82" spans="1:16" ht="20.25" customHeight="1" x14ac:dyDescent="0.2">
      <c r="A82" s="63" t="s">
        <v>141</v>
      </c>
      <c r="B82" s="75" t="s">
        <v>14</v>
      </c>
      <c r="C82" s="79">
        <v>4050010</v>
      </c>
      <c r="D82" s="83" t="s">
        <v>157</v>
      </c>
      <c r="E82" s="83"/>
      <c r="F82" s="83"/>
      <c r="G82" s="83"/>
      <c r="H82" s="83"/>
      <c r="I82" s="83"/>
      <c r="J82" s="83"/>
      <c r="K82" s="65" t="s">
        <v>4</v>
      </c>
      <c r="L82" s="66">
        <v>21</v>
      </c>
      <c r="M82" s="67"/>
      <c r="N82" s="67">
        <f t="shared" ref="N82:N90" si="11">M82*1.2556</f>
        <v>0</v>
      </c>
      <c r="O82" s="67">
        <f t="shared" ref="O82:O90" si="12">N82*L82</f>
        <v>0</v>
      </c>
      <c r="P82" s="15"/>
    </row>
    <row r="83" spans="1:16" ht="20.25" customHeight="1" x14ac:dyDescent="0.2">
      <c r="A83" s="63" t="s">
        <v>142</v>
      </c>
      <c r="B83" s="76" t="s">
        <v>100</v>
      </c>
      <c r="C83" s="75" t="s">
        <v>158</v>
      </c>
      <c r="D83" s="83" t="s">
        <v>159</v>
      </c>
      <c r="E83" s="83"/>
      <c r="F83" s="83"/>
      <c r="G83" s="83"/>
      <c r="H83" s="83"/>
      <c r="I83" s="83"/>
      <c r="J83" s="83"/>
      <c r="K83" s="65" t="s">
        <v>156</v>
      </c>
      <c r="L83" s="66">
        <v>6</v>
      </c>
      <c r="M83" s="67"/>
      <c r="N83" s="67">
        <f t="shared" si="11"/>
        <v>0</v>
      </c>
      <c r="O83" s="67">
        <f t="shared" si="12"/>
        <v>0</v>
      </c>
      <c r="P83" s="15"/>
    </row>
    <row r="84" spans="1:16" ht="20.25" customHeight="1" x14ac:dyDescent="0.2">
      <c r="A84" s="63" t="s">
        <v>143</v>
      </c>
      <c r="B84" s="76" t="s">
        <v>100</v>
      </c>
      <c r="C84" s="75" t="s">
        <v>107</v>
      </c>
      <c r="D84" s="83" t="s">
        <v>108</v>
      </c>
      <c r="E84" s="83"/>
      <c r="F84" s="83"/>
      <c r="G84" s="83"/>
      <c r="H84" s="83"/>
      <c r="I84" s="83"/>
      <c r="J84" s="83"/>
      <c r="K84" s="65" t="s">
        <v>4</v>
      </c>
      <c r="L84" s="66">
        <v>37.549999999999997</v>
      </c>
      <c r="M84" s="67"/>
      <c r="N84" s="67">
        <f t="shared" si="11"/>
        <v>0</v>
      </c>
      <c r="O84" s="67">
        <f t="shared" si="12"/>
        <v>0</v>
      </c>
      <c r="P84" s="15"/>
    </row>
    <row r="85" spans="1:16" ht="20.25" customHeight="1" x14ac:dyDescent="0.2">
      <c r="A85" s="63" t="s">
        <v>251</v>
      </c>
      <c r="B85" s="76" t="s">
        <v>12</v>
      </c>
      <c r="C85" s="75">
        <v>97634</v>
      </c>
      <c r="D85" s="83" t="s">
        <v>160</v>
      </c>
      <c r="E85" s="83"/>
      <c r="F85" s="83"/>
      <c r="G85" s="83"/>
      <c r="H85" s="83"/>
      <c r="I85" s="83"/>
      <c r="J85" s="83"/>
      <c r="K85" s="65" t="s">
        <v>4</v>
      </c>
      <c r="L85" s="66">
        <v>83.1</v>
      </c>
      <c r="M85" s="67"/>
      <c r="N85" s="67">
        <f t="shared" si="11"/>
        <v>0</v>
      </c>
      <c r="O85" s="67">
        <f t="shared" si="12"/>
        <v>0</v>
      </c>
      <c r="P85" s="15"/>
    </row>
    <row r="86" spans="1:16" ht="20.25" customHeight="1" x14ac:dyDescent="0.2">
      <c r="A86" s="63" t="s">
        <v>252</v>
      </c>
      <c r="B86" s="63" t="s">
        <v>100</v>
      </c>
      <c r="C86" s="75" t="s">
        <v>161</v>
      </c>
      <c r="D86" s="83" t="s">
        <v>162</v>
      </c>
      <c r="E86" s="83"/>
      <c r="F86" s="83"/>
      <c r="G86" s="83"/>
      <c r="H86" s="83"/>
      <c r="I86" s="83"/>
      <c r="J86" s="83"/>
      <c r="K86" s="65" t="s">
        <v>156</v>
      </c>
      <c r="L86" s="66">
        <v>2</v>
      </c>
      <c r="M86" s="67"/>
      <c r="N86" s="67">
        <f t="shared" si="11"/>
        <v>0</v>
      </c>
      <c r="O86" s="67">
        <f t="shared" si="12"/>
        <v>0</v>
      </c>
      <c r="P86" s="15"/>
    </row>
    <row r="87" spans="1:16" ht="20.25" customHeight="1" x14ac:dyDescent="0.2">
      <c r="A87" s="63" t="s">
        <v>253</v>
      </c>
      <c r="B87" s="76" t="s">
        <v>100</v>
      </c>
      <c r="C87" s="75" t="s">
        <v>163</v>
      </c>
      <c r="D87" s="83" t="s">
        <v>164</v>
      </c>
      <c r="E87" s="83"/>
      <c r="F87" s="83"/>
      <c r="G87" s="83"/>
      <c r="H87" s="83"/>
      <c r="I87" s="83"/>
      <c r="J87" s="83"/>
      <c r="K87" s="65" t="s">
        <v>156</v>
      </c>
      <c r="L87" s="66">
        <v>4</v>
      </c>
      <c r="M87" s="67"/>
      <c r="N87" s="67">
        <f t="shared" si="11"/>
        <v>0</v>
      </c>
      <c r="O87" s="67">
        <f t="shared" si="12"/>
        <v>0</v>
      </c>
      <c r="P87" s="15"/>
    </row>
    <row r="88" spans="1:16" ht="20.25" customHeight="1" x14ac:dyDescent="0.2">
      <c r="A88" s="63" t="s">
        <v>254</v>
      </c>
      <c r="B88" s="76" t="s">
        <v>12</v>
      </c>
      <c r="C88" s="79">
        <v>104792</v>
      </c>
      <c r="D88" s="83" t="s">
        <v>45</v>
      </c>
      <c r="E88" s="83" t="s">
        <v>45</v>
      </c>
      <c r="F88" s="83" t="s">
        <v>45</v>
      </c>
      <c r="G88" s="83" t="s">
        <v>45</v>
      </c>
      <c r="H88" s="83" t="s">
        <v>45</v>
      </c>
      <c r="I88" s="83" t="s">
        <v>45</v>
      </c>
      <c r="J88" s="83" t="s">
        <v>45</v>
      </c>
      <c r="K88" s="65" t="s">
        <v>25</v>
      </c>
      <c r="L88" s="66">
        <v>92</v>
      </c>
      <c r="M88" s="67"/>
      <c r="N88" s="67">
        <f t="shared" si="11"/>
        <v>0</v>
      </c>
      <c r="O88" s="67">
        <f t="shared" si="12"/>
        <v>0</v>
      </c>
      <c r="P88" s="15"/>
    </row>
    <row r="89" spans="1:16" ht="20.25" customHeight="1" x14ac:dyDescent="0.2">
      <c r="A89" s="63" t="s">
        <v>255</v>
      </c>
      <c r="B89" s="76" t="s">
        <v>12</v>
      </c>
      <c r="C89" s="79">
        <v>104793</v>
      </c>
      <c r="D89" s="83" t="s">
        <v>46</v>
      </c>
      <c r="E89" s="83" t="s">
        <v>46</v>
      </c>
      <c r="F89" s="83" t="s">
        <v>46</v>
      </c>
      <c r="G89" s="83" t="s">
        <v>46</v>
      </c>
      <c r="H89" s="83" t="s">
        <v>46</v>
      </c>
      <c r="I89" s="83" t="s">
        <v>46</v>
      </c>
      <c r="J89" s="83" t="s">
        <v>46</v>
      </c>
      <c r="K89" s="65" t="s">
        <v>25</v>
      </c>
      <c r="L89" s="66">
        <v>92</v>
      </c>
      <c r="M89" s="67"/>
      <c r="N89" s="67">
        <f t="shared" si="11"/>
        <v>0</v>
      </c>
      <c r="O89" s="67">
        <f>N89*L89</f>
        <v>0</v>
      </c>
      <c r="P89" s="15"/>
    </row>
    <row r="90" spans="1:16" ht="20.25" customHeight="1" x14ac:dyDescent="0.2">
      <c r="A90" s="63" t="s">
        <v>256</v>
      </c>
      <c r="B90" s="76" t="s">
        <v>14</v>
      </c>
      <c r="C90" s="79">
        <v>1001007</v>
      </c>
      <c r="D90" s="83" t="s">
        <v>88</v>
      </c>
      <c r="E90" s="83"/>
      <c r="F90" s="83"/>
      <c r="G90" s="83"/>
      <c r="H90" s="83"/>
      <c r="I90" s="83"/>
      <c r="J90" s="83"/>
      <c r="K90" s="65" t="s">
        <v>5</v>
      </c>
      <c r="L90" s="66">
        <v>9</v>
      </c>
      <c r="M90" s="67"/>
      <c r="N90" s="67">
        <f t="shared" si="11"/>
        <v>0</v>
      </c>
      <c r="O90" s="67">
        <f t="shared" si="12"/>
        <v>0</v>
      </c>
      <c r="P90" s="15"/>
    </row>
    <row r="91" spans="1:16" ht="20.25" customHeight="1" x14ac:dyDescent="0.2">
      <c r="A91" s="60" t="s">
        <v>54</v>
      </c>
      <c r="B91" s="84" t="s">
        <v>95</v>
      </c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18"/>
    </row>
    <row r="92" spans="1:16" ht="20.25" customHeight="1" x14ac:dyDescent="0.2">
      <c r="A92" s="63" t="s">
        <v>140</v>
      </c>
      <c r="B92" s="76" t="s">
        <v>21</v>
      </c>
      <c r="C92" s="75" t="s">
        <v>96</v>
      </c>
      <c r="D92" s="125" t="s">
        <v>97</v>
      </c>
      <c r="E92" s="126"/>
      <c r="F92" s="126"/>
      <c r="G92" s="126"/>
      <c r="H92" s="126"/>
      <c r="I92" s="126"/>
      <c r="J92" s="127"/>
      <c r="K92" s="68" t="s">
        <v>5</v>
      </c>
      <c r="L92" s="81">
        <v>1.88</v>
      </c>
      <c r="M92" s="69"/>
      <c r="N92" s="67">
        <f>M92*1.2556</f>
        <v>0</v>
      </c>
      <c r="O92" s="67">
        <f>N92*L92</f>
        <v>0</v>
      </c>
      <c r="P92" s="15"/>
    </row>
    <row r="93" spans="1:16" ht="20.25" customHeight="1" x14ac:dyDescent="0.2">
      <c r="A93" s="63" t="s">
        <v>141</v>
      </c>
      <c r="B93" s="75" t="s">
        <v>12</v>
      </c>
      <c r="C93" s="82">
        <v>87263</v>
      </c>
      <c r="D93" s="85" t="s">
        <v>98</v>
      </c>
      <c r="E93" s="86"/>
      <c r="F93" s="86"/>
      <c r="G93" s="86"/>
      <c r="H93" s="86"/>
      <c r="I93" s="86"/>
      <c r="J93" s="87"/>
      <c r="K93" s="68" t="s">
        <v>4</v>
      </c>
      <c r="L93" s="81">
        <v>37.549999999999997</v>
      </c>
      <c r="M93" s="69"/>
      <c r="N93" s="67">
        <f>M93*1.2556</f>
        <v>0</v>
      </c>
      <c r="O93" s="67">
        <f>N93*L93</f>
        <v>0</v>
      </c>
      <c r="P93" s="15"/>
    </row>
    <row r="94" spans="1:16" ht="20.25" customHeight="1" x14ac:dyDescent="0.2">
      <c r="A94" s="60" t="s">
        <v>257</v>
      </c>
      <c r="B94" s="84" t="s">
        <v>60</v>
      </c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18"/>
    </row>
    <row r="95" spans="1:16" ht="20.25" customHeight="1" x14ac:dyDescent="0.2">
      <c r="A95" s="63" t="s">
        <v>258</v>
      </c>
      <c r="B95" s="75" t="s">
        <v>14</v>
      </c>
      <c r="C95" s="79">
        <v>17045001</v>
      </c>
      <c r="D95" s="83" t="s">
        <v>18</v>
      </c>
      <c r="E95" s="83"/>
      <c r="F95" s="83"/>
      <c r="G95" s="83"/>
      <c r="H95" s="83"/>
      <c r="I95" s="83"/>
      <c r="J95" s="83"/>
      <c r="K95" s="65" t="s">
        <v>19</v>
      </c>
      <c r="L95" s="66">
        <v>9</v>
      </c>
      <c r="M95" s="67"/>
      <c r="N95" s="67">
        <f>M95*1.2556</f>
        <v>0</v>
      </c>
      <c r="O95" s="67">
        <f>N95*L95</f>
        <v>0</v>
      </c>
      <c r="P95" s="15"/>
    </row>
    <row r="96" spans="1:16" ht="20.25" customHeight="1" x14ac:dyDescent="0.2">
      <c r="A96" s="63" t="s">
        <v>261</v>
      </c>
      <c r="B96" s="75" t="s">
        <v>14</v>
      </c>
      <c r="C96" s="79">
        <v>17045002</v>
      </c>
      <c r="D96" s="83" t="s">
        <v>20</v>
      </c>
      <c r="E96" s="83"/>
      <c r="F96" s="83"/>
      <c r="G96" s="83"/>
      <c r="H96" s="83"/>
      <c r="I96" s="83"/>
      <c r="J96" s="83"/>
      <c r="K96" s="65" t="s">
        <v>5</v>
      </c>
      <c r="L96" s="66">
        <v>9</v>
      </c>
      <c r="M96" s="67"/>
      <c r="N96" s="67">
        <f t="shared" ref="N96:N102" si="13">M96*1.2556</f>
        <v>0</v>
      </c>
      <c r="O96" s="67">
        <f t="shared" ref="O96:O102" si="14">N96*L96</f>
        <v>0</v>
      </c>
      <c r="P96" s="15"/>
    </row>
    <row r="97" spans="1:16" ht="20.25" customHeight="1" x14ac:dyDescent="0.2">
      <c r="A97" s="63" t="s">
        <v>262</v>
      </c>
      <c r="B97" s="75" t="s">
        <v>14</v>
      </c>
      <c r="C97" s="79">
        <v>6060004</v>
      </c>
      <c r="D97" s="85" t="s">
        <v>177</v>
      </c>
      <c r="E97" s="86"/>
      <c r="F97" s="86"/>
      <c r="G97" s="86"/>
      <c r="H97" s="86"/>
      <c r="I97" s="86"/>
      <c r="J97" s="87"/>
      <c r="K97" s="68" t="s">
        <v>4</v>
      </c>
      <c r="L97" s="81">
        <v>37.56</v>
      </c>
      <c r="M97" s="69"/>
      <c r="N97" s="67">
        <f t="shared" si="13"/>
        <v>0</v>
      </c>
      <c r="O97" s="67">
        <f t="shared" si="14"/>
        <v>0</v>
      </c>
      <c r="P97" s="15"/>
    </row>
    <row r="98" spans="1:16" ht="20.25" customHeight="1" x14ac:dyDescent="0.2">
      <c r="A98" s="63" t="s">
        <v>259</v>
      </c>
      <c r="B98" s="75" t="s">
        <v>14</v>
      </c>
      <c r="C98" s="79">
        <v>6001031</v>
      </c>
      <c r="D98" s="83" t="s">
        <v>178</v>
      </c>
      <c r="E98" s="83"/>
      <c r="F98" s="83"/>
      <c r="G98" s="83"/>
      <c r="H98" s="83"/>
      <c r="I98" s="83"/>
      <c r="J98" s="83"/>
      <c r="K98" s="65" t="s">
        <v>90</v>
      </c>
      <c r="L98" s="66">
        <v>20</v>
      </c>
      <c r="M98" s="67"/>
      <c r="N98" s="67">
        <f t="shared" si="13"/>
        <v>0</v>
      </c>
      <c r="O98" s="67">
        <f t="shared" si="14"/>
        <v>0</v>
      </c>
      <c r="P98" s="15"/>
    </row>
    <row r="99" spans="1:16" ht="20.25" customHeight="1" x14ac:dyDescent="0.2">
      <c r="A99" s="63" t="s">
        <v>260</v>
      </c>
      <c r="B99" s="75" t="s">
        <v>14</v>
      </c>
      <c r="C99" s="79">
        <v>6002046</v>
      </c>
      <c r="D99" s="83" t="s">
        <v>179</v>
      </c>
      <c r="E99" s="83"/>
      <c r="F99" s="83"/>
      <c r="G99" s="83"/>
      <c r="H99" s="83"/>
      <c r="I99" s="83"/>
      <c r="J99" s="83"/>
      <c r="K99" s="65" t="s">
        <v>4</v>
      </c>
      <c r="L99" s="66">
        <v>38</v>
      </c>
      <c r="M99" s="67"/>
      <c r="N99" s="67">
        <f t="shared" si="13"/>
        <v>0</v>
      </c>
      <c r="O99" s="67">
        <f t="shared" si="14"/>
        <v>0</v>
      </c>
      <c r="P99" s="15"/>
    </row>
    <row r="100" spans="1:16" ht="20.25" customHeight="1" x14ac:dyDescent="0.2">
      <c r="A100" s="63" t="s">
        <v>263</v>
      </c>
      <c r="B100" s="76" t="s">
        <v>21</v>
      </c>
      <c r="C100" s="79" t="s">
        <v>34</v>
      </c>
      <c r="D100" s="83" t="s">
        <v>35</v>
      </c>
      <c r="E100" s="83" t="s">
        <v>35</v>
      </c>
      <c r="F100" s="83" t="s">
        <v>35</v>
      </c>
      <c r="G100" s="83" t="s">
        <v>35</v>
      </c>
      <c r="H100" s="83" t="s">
        <v>35</v>
      </c>
      <c r="I100" s="83" t="s">
        <v>35</v>
      </c>
      <c r="J100" s="83" t="s">
        <v>35</v>
      </c>
      <c r="K100" s="65" t="s">
        <v>25</v>
      </c>
      <c r="L100" s="66">
        <v>20.3</v>
      </c>
      <c r="M100" s="69"/>
      <c r="N100" s="67">
        <f t="shared" si="13"/>
        <v>0</v>
      </c>
      <c r="O100" s="67">
        <f t="shared" si="14"/>
        <v>0</v>
      </c>
      <c r="P100" s="15"/>
    </row>
    <row r="101" spans="1:16" ht="20.25" customHeight="1" x14ac:dyDescent="0.2">
      <c r="A101" s="63" t="s">
        <v>264</v>
      </c>
      <c r="B101" s="76" t="s">
        <v>12</v>
      </c>
      <c r="C101" s="79">
        <v>89580</v>
      </c>
      <c r="D101" s="83" t="s">
        <v>39</v>
      </c>
      <c r="E101" s="83" t="s">
        <v>39</v>
      </c>
      <c r="F101" s="83" t="s">
        <v>39</v>
      </c>
      <c r="G101" s="83" t="s">
        <v>39</v>
      </c>
      <c r="H101" s="83" t="s">
        <v>39</v>
      </c>
      <c r="I101" s="83" t="s">
        <v>39</v>
      </c>
      <c r="J101" s="83" t="s">
        <v>39</v>
      </c>
      <c r="K101" s="65" t="s">
        <v>25</v>
      </c>
      <c r="L101" s="66">
        <v>50</v>
      </c>
      <c r="M101" s="69"/>
      <c r="N101" s="67">
        <f t="shared" si="13"/>
        <v>0</v>
      </c>
      <c r="O101" s="67">
        <f t="shared" si="14"/>
        <v>0</v>
      </c>
      <c r="P101" s="15"/>
    </row>
    <row r="102" spans="1:16" ht="20.25" customHeight="1" x14ac:dyDescent="0.2">
      <c r="A102" s="63" t="s">
        <v>265</v>
      </c>
      <c r="B102" s="76" t="s">
        <v>14</v>
      </c>
      <c r="C102" s="79">
        <v>1001007</v>
      </c>
      <c r="D102" s="83" t="s">
        <v>88</v>
      </c>
      <c r="E102" s="83"/>
      <c r="F102" s="83"/>
      <c r="G102" s="83"/>
      <c r="H102" s="83"/>
      <c r="I102" s="83"/>
      <c r="J102" s="83"/>
      <c r="K102" s="65" t="s">
        <v>5</v>
      </c>
      <c r="L102" s="66">
        <v>30</v>
      </c>
      <c r="M102" s="67"/>
      <c r="N102" s="67">
        <f t="shared" si="13"/>
        <v>0</v>
      </c>
      <c r="O102" s="67">
        <f t="shared" si="14"/>
        <v>0</v>
      </c>
      <c r="P102" s="15"/>
    </row>
    <row r="103" spans="1:16" ht="20.25" customHeight="1" x14ac:dyDescent="0.2">
      <c r="A103" s="60" t="s">
        <v>266</v>
      </c>
      <c r="B103" s="84" t="s">
        <v>17</v>
      </c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18"/>
    </row>
    <row r="104" spans="1:16" ht="20.25" customHeight="1" x14ac:dyDescent="0.2">
      <c r="A104" s="63" t="s">
        <v>267</v>
      </c>
      <c r="B104" s="75" t="s">
        <v>100</v>
      </c>
      <c r="C104" s="75" t="s">
        <v>122</v>
      </c>
      <c r="D104" s="83" t="s">
        <v>123</v>
      </c>
      <c r="E104" s="83"/>
      <c r="F104" s="83"/>
      <c r="G104" s="83"/>
      <c r="H104" s="83"/>
      <c r="I104" s="83"/>
      <c r="J104" s="83"/>
      <c r="K104" s="65" t="s">
        <v>24</v>
      </c>
      <c r="L104" s="66">
        <v>2</v>
      </c>
      <c r="M104" s="67"/>
      <c r="N104" s="67">
        <f>M104*1.2556</f>
        <v>0</v>
      </c>
      <c r="O104" s="67">
        <f>N104*L104</f>
        <v>0</v>
      </c>
      <c r="P104" s="15"/>
    </row>
    <row r="105" spans="1:16" ht="20.25" customHeight="1" x14ac:dyDescent="0.2">
      <c r="A105" s="63" t="s">
        <v>268</v>
      </c>
      <c r="B105" s="75" t="s">
        <v>14</v>
      </c>
      <c r="C105" s="79">
        <v>8002074</v>
      </c>
      <c r="D105" s="122" t="s">
        <v>99</v>
      </c>
      <c r="E105" s="123"/>
      <c r="F105" s="123"/>
      <c r="G105" s="123"/>
      <c r="H105" s="123"/>
      <c r="I105" s="123"/>
      <c r="J105" s="124"/>
      <c r="K105" s="65" t="s">
        <v>4</v>
      </c>
      <c r="L105" s="66">
        <v>6</v>
      </c>
      <c r="M105" s="67"/>
      <c r="N105" s="67">
        <f t="shared" ref="N105:N113" si="15">M105*1.2556</f>
        <v>0</v>
      </c>
      <c r="O105" s="67">
        <f t="shared" ref="O105:O113" si="16">N105*L105</f>
        <v>0</v>
      </c>
      <c r="P105" s="15"/>
    </row>
    <row r="106" spans="1:16" ht="20.25" customHeight="1" x14ac:dyDescent="0.2">
      <c r="A106" s="63" t="s">
        <v>269</v>
      </c>
      <c r="B106" s="76" t="s">
        <v>21</v>
      </c>
      <c r="C106" s="79" t="s">
        <v>124</v>
      </c>
      <c r="D106" s="83" t="s">
        <v>125</v>
      </c>
      <c r="E106" s="83" t="s">
        <v>125</v>
      </c>
      <c r="F106" s="83" t="s">
        <v>125</v>
      </c>
      <c r="G106" s="83" t="s">
        <v>125</v>
      </c>
      <c r="H106" s="83" t="s">
        <v>125</v>
      </c>
      <c r="I106" s="83" t="s">
        <v>125</v>
      </c>
      <c r="J106" s="83" t="s">
        <v>125</v>
      </c>
      <c r="K106" s="65" t="s">
        <v>24</v>
      </c>
      <c r="L106" s="66">
        <v>1</v>
      </c>
      <c r="M106" s="67"/>
      <c r="N106" s="67">
        <f>M106*1.2556</f>
        <v>0</v>
      </c>
      <c r="O106" s="67">
        <f t="shared" si="16"/>
        <v>0</v>
      </c>
      <c r="P106" s="15"/>
    </row>
    <row r="107" spans="1:16" ht="20.25" customHeight="1" x14ac:dyDescent="0.2">
      <c r="A107" s="63" t="s">
        <v>270</v>
      </c>
      <c r="B107" s="76" t="s">
        <v>21</v>
      </c>
      <c r="C107" s="75" t="s">
        <v>180</v>
      </c>
      <c r="D107" s="83" t="s">
        <v>181</v>
      </c>
      <c r="E107" s="83"/>
      <c r="F107" s="83"/>
      <c r="G107" s="83"/>
      <c r="H107" s="83"/>
      <c r="I107" s="83"/>
      <c r="J107" s="83"/>
      <c r="K107" s="65" t="s">
        <v>4</v>
      </c>
      <c r="L107" s="66">
        <v>6</v>
      </c>
      <c r="M107" s="67"/>
      <c r="N107" s="67">
        <f t="shared" si="15"/>
        <v>0</v>
      </c>
      <c r="O107" s="67">
        <f t="shared" si="16"/>
        <v>0</v>
      </c>
      <c r="P107" s="15"/>
    </row>
    <row r="108" spans="1:16" ht="20.25" customHeight="1" x14ac:dyDescent="0.2">
      <c r="A108" s="63" t="s">
        <v>271</v>
      </c>
      <c r="B108" s="76" t="s">
        <v>21</v>
      </c>
      <c r="C108" s="75" t="s">
        <v>182</v>
      </c>
      <c r="D108" s="83" t="s">
        <v>183</v>
      </c>
      <c r="E108" s="83"/>
      <c r="F108" s="83"/>
      <c r="G108" s="83"/>
      <c r="H108" s="83"/>
      <c r="I108" s="83"/>
      <c r="J108" s="83"/>
      <c r="K108" s="65" t="s">
        <v>4</v>
      </c>
      <c r="L108" s="66">
        <v>6</v>
      </c>
      <c r="M108" s="67"/>
      <c r="N108" s="67">
        <f t="shared" si="15"/>
        <v>0</v>
      </c>
      <c r="O108" s="67">
        <f t="shared" si="16"/>
        <v>0</v>
      </c>
      <c r="P108" s="15"/>
    </row>
    <row r="109" spans="1:16" ht="20.25" customHeight="1" x14ac:dyDescent="0.2">
      <c r="A109" s="63" t="s">
        <v>272</v>
      </c>
      <c r="B109" s="76" t="s">
        <v>21</v>
      </c>
      <c r="C109" s="75" t="s">
        <v>184</v>
      </c>
      <c r="D109" s="83" t="s">
        <v>185</v>
      </c>
      <c r="E109" s="83"/>
      <c r="F109" s="83"/>
      <c r="G109" s="83"/>
      <c r="H109" s="83"/>
      <c r="I109" s="83"/>
      <c r="J109" s="83"/>
      <c r="K109" s="65" t="s">
        <v>4</v>
      </c>
      <c r="L109" s="66">
        <v>6</v>
      </c>
      <c r="M109" s="67"/>
      <c r="N109" s="67">
        <f t="shared" si="15"/>
        <v>0</v>
      </c>
      <c r="O109" s="67">
        <f t="shared" si="16"/>
        <v>0</v>
      </c>
      <c r="P109" s="15"/>
    </row>
    <row r="110" spans="1:16" ht="20.25" customHeight="1" x14ac:dyDescent="0.2">
      <c r="A110" s="63" t="s">
        <v>273</v>
      </c>
      <c r="B110" s="76" t="s">
        <v>21</v>
      </c>
      <c r="C110" s="75" t="s">
        <v>186</v>
      </c>
      <c r="D110" s="83" t="s">
        <v>187</v>
      </c>
      <c r="E110" s="83"/>
      <c r="F110" s="83"/>
      <c r="G110" s="83"/>
      <c r="H110" s="83"/>
      <c r="I110" s="83"/>
      <c r="J110" s="83"/>
      <c r="K110" s="65" t="s">
        <v>4</v>
      </c>
      <c r="L110" s="66">
        <v>6</v>
      </c>
      <c r="M110" s="67"/>
      <c r="N110" s="67">
        <f t="shared" si="15"/>
        <v>0</v>
      </c>
      <c r="O110" s="67">
        <f t="shared" si="16"/>
        <v>0</v>
      </c>
      <c r="P110" s="15"/>
    </row>
    <row r="111" spans="1:16" ht="20.25" customHeight="1" x14ac:dyDescent="0.2">
      <c r="A111" s="63" t="s">
        <v>274</v>
      </c>
      <c r="B111" s="76" t="s">
        <v>21</v>
      </c>
      <c r="C111" s="75" t="s">
        <v>92</v>
      </c>
      <c r="D111" s="83" t="s">
        <v>93</v>
      </c>
      <c r="E111" s="83"/>
      <c r="F111" s="83"/>
      <c r="G111" s="83"/>
      <c r="H111" s="83"/>
      <c r="I111" s="83"/>
      <c r="J111" s="83"/>
      <c r="K111" s="65" t="s">
        <v>4</v>
      </c>
      <c r="L111" s="66">
        <v>6</v>
      </c>
      <c r="M111" s="67"/>
      <c r="N111" s="67">
        <f t="shared" si="15"/>
        <v>0</v>
      </c>
      <c r="O111" s="67">
        <f t="shared" si="16"/>
        <v>0</v>
      </c>
      <c r="P111" s="15"/>
    </row>
    <row r="112" spans="1:16" ht="20.25" customHeight="1" x14ac:dyDescent="0.2">
      <c r="A112" s="63" t="s">
        <v>275</v>
      </c>
      <c r="B112" s="76" t="s">
        <v>100</v>
      </c>
      <c r="C112" s="75" t="s">
        <v>101</v>
      </c>
      <c r="D112" s="83" t="s">
        <v>102</v>
      </c>
      <c r="E112" s="83"/>
      <c r="F112" s="83"/>
      <c r="G112" s="83"/>
      <c r="H112" s="83"/>
      <c r="I112" s="83"/>
      <c r="J112" s="83"/>
      <c r="K112" s="65" t="s">
        <v>4</v>
      </c>
      <c r="L112" s="66">
        <v>6</v>
      </c>
      <c r="M112" s="69"/>
      <c r="N112" s="67">
        <f t="shared" si="15"/>
        <v>0</v>
      </c>
      <c r="O112" s="67">
        <f t="shared" si="16"/>
        <v>0</v>
      </c>
      <c r="P112" s="15"/>
    </row>
    <row r="113" spans="1:19" ht="20.25" customHeight="1" x14ac:dyDescent="0.2">
      <c r="A113" s="63" t="s">
        <v>276</v>
      </c>
      <c r="B113" s="76" t="s">
        <v>21</v>
      </c>
      <c r="C113" s="75" t="s">
        <v>92</v>
      </c>
      <c r="D113" s="85" t="s">
        <v>93</v>
      </c>
      <c r="E113" s="86"/>
      <c r="F113" s="86"/>
      <c r="G113" s="86"/>
      <c r="H113" s="86"/>
      <c r="I113" s="86"/>
      <c r="J113" s="87"/>
      <c r="K113" s="68" t="s">
        <v>4</v>
      </c>
      <c r="L113" s="66">
        <v>6</v>
      </c>
      <c r="M113" s="69"/>
      <c r="N113" s="67">
        <f t="shared" si="15"/>
        <v>0</v>
      </c>
      <c r="O113" s="67">
        <f t="shared" si="16"/>
        <v>0</v>
      </c>
      <c r="P113" s="15"/>
    </row>
    <row r="114" spans="1:19" ht="20.25" customHeight="1" x14ac:dyDescent="0.2">
      <c r="A114" s="60" t="s">
        <v>277</v>
      </c>
      <c r="B114" s="84" t="s">
        <v>44</v>
      </c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18"/>
    </row>
    <row r="115" spans="1:19" ht="20.25" customHeight="1" x14ac:dyDescent="0.2">
      <c r="A115" s="63" t="s">
        <v>278</v>
      </c>
      <c r="B115" s="75" t="s">
        <v>14</v>
      </c>
      <c r="C115" s="79">
        <v>9009053</v>
      </c>
      <c r="D115" s="83" t="s">
        <v>49</v>
      </c>
      <c r="E115" s="83" t="s">
        <v>49</v>
      </c>
      <c r="F115" s="83" t="s">
        <v>49</v>
      </c>
      <c r="G115" s="83" t="s">
        <v>49</v>
      </c>
      <c r="H115" s="83" t="s">
        <v>49</v>
      </c>
      <c r="I115" s="83" t="s">
        <v>49</v>
      </c>
      <c r="J115" s="83" t="s">
        <v>49</v>
      </c>
      <c r="K115" s="65" t="s">
        <v>24</v>
      </c>
      <c r="L115" s="66">
        <v>4</v>
      </c>
      <c r="M115" s="67"/>
      <c r="N115" s="67">
        <f t="shared" ref="N115:N122" si="17">M115*1.2556</f>
        <v>0</v>
      </c>
      <c r="O115" s="67">
        <f t="shared" ref="O115:O122" si="18">N115*L115</f>
        <v>0</v>
      </c>
      <c r="P115" s="15"/>
    </row>
    <row r="116" spans="1:19" ht="20.25" customHeight="1" x14ac:dyDescent="0.2">
      <c r="A116" s="63" t="s">
        <v>279</v>
      </c>
      <c r="B116" s="76" t="s">
        <v>12</v>
      </c>
      <c r="C116" s="79">
        <v>91926</v>
      </c>
      <c r="D116" s="83" t="s">
        <v>47</v>
      </c>
      <c r="E116" s="83" t="s">
        <v>47</v>
      </c>
      <c r="F116" s="83" t="s">
        <v>47</v>
      </c>
      <c r="G116" s="83" t="s">
        <v>47</v>
      </c>
      <c r="H116" s="83" t="s">
        <v>47</v>
      </c>
      <c r="I116" s="83" t="s">
        <v>47</v>
      </c>
      <c r="J116" s="83" t="s">
        <v>47</v>
      </c>
      <c r="K116" s="65" t="s">
        <v>25</v>
      </c>
      <c r="L116" s="66">
        <v>70</v>
      </c>
      <c r="M116" s="67"/>
      <c r="N116" s="67">
        <f t="shared" si="17"/>
        <v>0</v>
      </c>
      <c r="O116" s="67">
        <f t="shared" si="18"/>
        <v>0</v>
      </c>
      <c r="P116" s="15"/>
    </row>
    <row r="117" spans="1:19" ht="20.25" customHeight="1" x14ac:dyDescent="0.2">
      <c r="A117" s="63" t="s">
        <v>280</v>
      </c>
      <c r="B117" s="76" t="s">
        <v>12</v>
      </c>
      <c r="C117" s="79">
        <v>91928</v>
      </c>
      <c r="D117" s="83" t="s">
        <v>48</v>
      </c>
      <c r="E117" s="83" t="s">
        <v>48</v>
      </c>
      <c r="F117" s="83" t="s">
        <v>48</v>
      </c>
      <c r="G117" s="83" t="s">
        <v>48</v>
      </c>
      <c r="H117" s="83" t="s">
        <v>48</v>
      </c>
      <c r="I117" s="83" t="s">
        <v>48</v>
      </c>
      <c r="J117" s="83" t="s">
        <v>48</v>
      </c>
      <c r="K117" s="65" t="s">
        <v>25</v>
      </c>
      <c r="L117" s="66">
        <v>70</v>
      </c>
      <c r="M117" s="67"/>
      <c r="N117" s="67">
        <f t="shared" si="17"/>
        <v>0</v>
      </c>
      <c r="O117" s="67">
        <f t="shared" si="18"/>
        <v>0</v>
      </c>
      <c r="P117" s="15"/>
    </row>
    <row r="118" spans="1:19" ht="20.25" customHeight="1" x14ac:dyDescent="0.2">
      <c r="A118" s="63" t="s">
        <v>281</v>
      </c>
      <c r="B118" s="76" t="s">
        <v>21</v>
      </c>
      <c r="C118" s="79" t="s">
        <v>55</v>
      </c>
      <c r="D118" s="83" t="s">
        <v>56</v>
      </c>
      <c r="E118" s="83" t="s">
        <v>56</v>
      </c>
      <c r="F118" s="83" t="s">
        <v>56</v>
      </c>
      <c r="G118" s="83" t="s">
        <v>56</v>
      </c>
      <c r="H118" s="83" t="s">
        <v>56</v>
      </c>
      <c r="I118" s="83" t="s">
        <v>56</v>
      </c>
      <c r="J118" s="83" t="s">
        <v>56</v>
      </c>
      <c r="K118" s="65" t="s">
        <v>36</v>
      </c>
      <c r="L118" s="66">
        <v>2</v>
      </c>
      <c r="M118" s="67"/>
      <c r="N118" s="67">
        <f t="shared" si="17"/>
        <v>0</v>
      </c>
      <c r="O118" s="67">
        <f t="shared" si="18"/>
        <v>0</v>
      </c>
      <c r="P118" s="15"/>
    </row>
    <row r="119" spans="1:19" ht="20.25" customHeight="1" x14ac:dyDescent="0.2">
      <c r="A119" s="63" t="s">
        <v>282</v>
      </c>
      <c r="B119" s="76" t="s">
        <v>21</v>
      </c>
      <c r="C119" s="79" t="s">
        <v>57</v>
      </c>
      <c r="D119" s="83" t="s">
        <v>58</v>
      </c>
      <c r="E119" s="83" t="s">
        <v>58</v>
      </c>
      <c r="F119" s="83" t="s">
        <v>58</v>
      </c>
      <c r="G119" s="83" t="s">
        <v>58</v>
      </c>
      <c r="H119" s="83" t="s">
        <v>58</v>
      </c>
      <c r="I119" s="83" t="s">
        <v>58</v>
      </c>
      <c r="J119" s="83" t="s">
        <v>58</v>
      </c>
      <c r="K119" s="65" t="s">
        <v>36</v>
      </c>
      <c r="L119" s="66">
        <v>2</v>
      </c>
      <c r="M119" s="67"/>
      <c r="N119" s="67">
        <f t="shared" si="17"/>
        <v>0</v>
      </c>
      <c r="O119" s="67">
        <f t="shared" si="18"/>
        <v>0</v>
      </c>
      <c r="P119" s="15"/>
    </row>
    <row r="120" spans="1:19" ht="20.25" customHeight="1" x14ac:dyDescent="0.2">
      <c r="A120" s="60" t="s">
        <v>283</v>
      </c>
      <c r="B120" s="84" t="s">
        <v>59</v>
      </c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>
        <f t="shared" si="17"/>
        <v>0</v>
      </c>
      <c r="O120" s="84">
        <f t="shared" si="18"/>
        <v>0</v>
      </c>
      <c r="P120" s="18"/>
    </row>
    <row r="121" spans="1:19" ht="20.25" customHeight="1" x14ac:dyDescent="0.2">
      <c r="A121" s="63" t="s">
        <v>284</v>
      </c>
      <c r="B121" s="76" t="s">
        <v>100</v>
      </c>
      <c r="C121" s="75" t="s">
        <v>101</v>
      </c>
      <c r="D121" s="83" t="s">
        <v>102</v>
      </c>
      <c r="E121" s="83"/>
      <c r="F121" s="83"/>
      <c r="G121" s="83"/>
      <c r="H121" s="83"/>
      <c r="I121" s="83"/>
      <c r="J121" s="83"/>
      <c r="K121" s="65" t="s">
        <v>4</v>
      </c>
      <c r="L121" s="66">
        <v>120.65</v>
      </c>
      <c r="M121" s="69"/>
      <c r="N121" s="67">
        <f t="shared" si="17"/>
        <v>0</v>
      </c>
      <c r="O121" s="67">
        <f t="shared" si="18"/>
        <v>0</v>
      </c>
      <c r="P121" s="15"/>
    </row>
    <row r="122" spans="1:19" ht="20.25" customHeight="1" x14ac:dyDescent="0.2">
      <c r="A122" s="63" t="s">
        <v>285</v>
      </c>
      <c r="B122" s="76" t="s">
        <v>21</v>
      </c>
      <c r="C122" s="75" t="s">
        <v>92</v>
      </c>
      <c r="D122" s="85" t="s">
        <v>93</v>
      </c>
      <c r="E122" s="86"/>
      <c r="F122" s="86"/>
      <c r="G122" s="86"/>
      <c r="H122" s="86"/>
      <c r="I122" s="86"/>
      <c r="J122" s="87"/>
      <c r="K122" s="68" t="s">
        <v>4</v>
      </c>
      <c r="L122" s="66">
        <v>120.65</v>
      </c>
      <c r="M122" s="69"/>
      <c r="N122" s="67">
        <f t="shared" si="17"/>
        <v>0</v>
      </c>
      <c r="O122" s="67">
        <f t="shared" si="18"/>
        <v>0</v>
      </c>
      <c r="P122" s="15"/>
    </row>
    <row r="123" spans="1:19" ht="15" x14ac:dyDescent="0.2">
      <c r="A123" s="88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61"/>
      <c r="N123" s="61"/>
      <c r="O123" s="62"/>
      <c r="P123" s="17"/>
    </row>
    <row r="124" spans="1:19" customFormat="1" ht="34.5" customHeight="1" x14ac:dyDescent="0.25">
      <c r="A124" s="60">
        <v>8</v>
      </c>
      <c r="B124" s="116" t="s">
        <v>127</v>
      </c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8"/>
      <c r="P124" s="18">
        <f>SUM(O126)</f>
        <v>0</v>
      </c>
      <c r="R124" s="59"/>
      <c r="S124" s="59"/>
    </row>
    <row r="125" spans="1:19" ht="15" x14ac:dyDescent="0.2">
      <c r="A125" s="88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61"/>
      <c r="N125" s="61"/>
      <c r="O125" s="62"/>
      <c r="P125" s="17"/>
    </row>
    <row r="126" spans="1:19" ht="20.25" customHeight="1" x14ac:dyDescent="0.2">
      <c r="A126" s="63" t="s">
        <v>113</v>
      </c>
      <c r="B126" s="75" t="s">
        <v>14</v>
      </c>
      <c r="C126" s="79">
        <v>17005024</v>
      </c>
      <c r="D126" s="83" t="s">
        <v>128</v>
      </c>
      <c r="E126" s="83"/>
      <c r="F126" s="83"/>
      <c r="G126" s="83"/>
      <c r="H126" s="83"/>
      <c r="I126" s="83"/>
      <c r="J126" s="83"/>
      <c r="K126" s="65" t="s">
        <v>25</v>
      </c>
      <c r="L126" s="66">
        <v>68</v>
      </c>
      <c r="M126" s="67"/>
      <c r="N126" s="67">
        <f>M126*1.2556</f>
        <v>0</v>
      </c>
      <c r="O126" s="67">
        <f>N126*L126</f>
        <v>0</v>
      </c>
      <c r="P126" s="15"/>
    </row>
    <row r="127" spans="1:19" ht="15" x14ac:dyDescent="0.2">
      <c r="A127" s="88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61"/>
      <c r="N127" s="61"/>
      <c r="O127" s="62"/>
      <c r="P127" s="17"/>
    </row>
    <row r="128" spans="1:19" customFormat="1" ht="34.5" customHeight="1" x14ac:dyDescent="0.25">
      <c r="A128" s="60">
        <v>9</v>
      </c>
      <c r="B128" s="116" t="s">
        <v>188</v>
      </c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8"/>
      <c r="P128" s="18">
        <f>SUM(O131:O135,O137:O141,O143:O150,O152:O155,O157:O158,O160:O171)</f>
        <v>0</v>
      </c>
      <c r="R128" s="59"/>
      <c r="S128" s="59"/>
    </row>
    <row r="129" spans="1:16" ht="15" x14ac:dyDescent="0.2">
      <c r="A129" s="88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61"/>
      <c r="N129" s="61"/>
      <c r="O129" s="62"/>
      <c r="P129" s="17"/>
    </row>
    <row r="130" spans="1:16" ht="20.25" customHeight="1" x14ac:dyDescent="0.2">
      <c r="A130" s="60" t="s">
        <v>144</v>
      </c>
      <c r="B130" s="84" t="s">
        <v>189</v>
      </c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18"/>
    </row>
    <row r="131" spans="1:16" ht="20.25" customHeight="1" x14ac:dyDescent="0.2">
      <c r="A131" s="63" t="s">
        <v>287</v>
      </c>
      <c r="B131" s="76" t="s">
        <v>12</v>
      </c>
      <c r="C131" s="80">
        <v>101175</v>
      </c>
      <c r="D131" s="85" t="s">
        <v>224</v>
      </c>
      <c r="E131" s="86" t="s">
        <v>224</v>
      </c>
      <c r="F131" s="86" t="s">
        <v>224</v>
      </c>
      <c r="G131" s="86" t="s">
        <v>224</v>
      </c>
      <c r="H131" s="86" t="s">
        <v>224</v>
      </c>
      <c r="I131" s="86" t="s">
        <v>224</v>
      </c>
      <c r="J131" s="87" t="s">
        <v>224</v>
      </c>
      <c r="K131" s="68" t="s">
        <v>25</v>
      </c>
      <c r="L131" s="66">
        <v>30</v>
      </c>
      <c r="M131" s="69"/>
      <c r="N131" s="67">
        <f>M131*1.2556</f>
        <v>0</v>
      </c>
      <c r="O131" s="67">
        <f>N131*L131</f>
        <v>0</v>
      </c>
      <c r="P131" s="15"/>
    </row>
    <row r="132" spans="1:16" ht="20.25" customHeight="1" x14ac:dyDescent="0.2">
      <c r="A132" s="63" t="s">
        <v>286</v>
      </c>
      <c r="B132" s="76" t="s">
        <v>14</v>
      </c>
      <c r="C132" s="80">
        <v>1004001</v>
      </c>
      <c r="D132" s="90" t="s">
        <v>223</v>
      </c>
      <c r="E132" s="91" t="s">
        <v>223</v>
      </c>
      <c r="F132" s="91" t="s">
        <v>223</v>
      </c>
      <c r="G132" s="91" t="s">
        <v>223</v>
      </c>
      <c r="H132" s="91" t="s">
        <v>223</v>
      </c>
      <c r="I132" s="91" t="s">
        <v>223</v>
      </c>
      <c r="J132" s="92" t="s">
        <v>223</v>
      </c>
      <c r="K132" s="65" t="s">
        <v>5</v>
      </c>
      <c r="L132" s="66">
        <v>8.48</v>
      </c>
      <c r="M132" s="69"/>
      <c r="N132" s="67">
        <f t="shared" ref="N132:N135" si="19">M132*1.2556</f>
        <v>0</v>
      </c>
      <c r="O132" s="67">
        <f t="shared" ref="O132:O135" si="20">N132*L132</f>
        <v>0</v>
      </c>
      <c r="P132" s="15"/>
    </row>
    <row r="133" spans="1:16" ht="20.25" customHeight="1" x14ac:dyDescent="0.2">
      <c r="A133" s="63" t="s">
        <v>288</v>
      </c>
      <c r="B133" s="76" t="s">
        <v>14</v>
      </c>
      <c r="C133" s="79">
        <v>2002010</v>
      </c>
      <c r="D133" s="119" t="s">
        <v>89</v>
      </c>
      <c r="E133" s="120"/>
      <c r="F133" s="120"/>
      <c r="G133" s="120"/>
      <c r="H133" s="120"/>
      <c r="I133" s="120"/>
      <c r="J133" s="121"/>
      <c r="K133" s="70" t="s">
        <v>4</v>
      </c>
      <c r="L133" s="66">
        <v>9</v>
      </c>
      <c r="M133" s="69"/>
      <c r="N133" s="67">
        <f t="shared" si="19"/>
        <v>0</v>
      </c>
      <c r="O133" s="67">
        <f t="shared" si="20"/>
        <v>0</v>
      </c>
      <c r="P133" s="15"/>
    </row>
    <row r="134" spans="1:16" ht="20.25" customHeight="1" x14ac:dyDescent="0.2">
      <c r="A134" s="63" t="s">
        <v>289</v>
      </c>
      <c r="B134" s="76" t="s">
        <v>87</v>
      </c>
      <c r="C134" s="79">
        <v>2005010</v>
      </c>
      <c r="D134" s="128" t="s">
        <v>225</v>
      </c>
      <c r="E134" s="91" t="s">
        <v>225</v>
      </c>
      <c r="F134" s="91" t="s">
        <v>225</v>
      </c>
      <c r="G134" s="91" t="s">
        <v>225</v>
      </c>
      <c r="H134" s="91" t="s">
        <v>225</v>
      </c>
      <c r="I134" s="91" t="s">
        <v>225</v>
      </c>
      <c r="J134" s="92" t="s">
        <v>225</v>
      </c>
      <c r="K134" s="70" t="s">
        <v>5</v>
      </c>
      <c r="L134" s="66">
        <v>9</v>
      </c>
      <c r="M134" s="69"/>
      <c r="N134" s="67">
        <f t="shared" si="19"/>
        <v>0</v>
      </c>
      <c r="O134" s="67">
        <f t="shared" si="20"/>
        <v>0</v>
      </c>
      <c r="P134" s="15"/>
    </row>
    <row r="135" spans="1:16" ht="20.25" customHeight="1" x14ac:dyDescent="0.2">
      <c r="A135" s="63" t="s">
        <v>290</v>
      </c>
      <c r="B135" s="76" t="s">
        <v>14</v>
      </c>
      <c r="C135" s="79">
        <v>2004004</v>
      </c>
      <c r="D135" s="128" t="s">
        <v>200</v>
      </c>
      <c r="E135" s="91"/>
      <c r="F135" s="91"/>
      <c r="G135" s="91"/>
      <c r="H135" s="91"/>
      <c r="I135" s="91"/>
      <c r="J135" s="92"/>
      <c r="K135" s="70" t="s">
        <v>90</v>
      </c>
      <c r="L135" s="66">
        <v>90</v>
      </c>
      <c r="M135" s="69"/>
      <c r="N135" s="67">
        <f t="shared" si="19"/>
        <v>0</v>
      </c>
      <c r="O135" s="67">
        <f t="shared" si="20"/>
        <v>0</v>
      </c>
      <c r="P135" s="15"/>
    </row>
    <row r="136" spans="1:16" ht="20.25" customHeight="1" x14ac:dyDescent="0.2">
      <c r="A136" s="60" t="s">
        <v>292</v>
      </c>
      <c r="B136" s="84" t="s">
        <v>204</v>
      </c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18"/>
    </row>
    <row r="137" spans="1:16" ht="20.25" customHeight="1" x14ac:dyDescent="0.2">
      <c r="A137" s="63" t="s">
        <v>291</v>
      </c>
      <c r="B137" s="76" t="s">
        <v>12</v>
      </c>
      <c r="C137" s="75">
        <v>92263</v>
      </c>
      <c r="D137" s="90" t="s">
        <v>205</v>
      </c>
      <c r="E137" s="91" t="s">
        <v>205</v>
      </c>
      <c r="F137" s="91" t="s">
        <v>205</v>
      </c>
      <c r="G137" s="91" t="s">
        <v>205</v>
      </c>
      <c r="H137" s="91" t="s">
        <v>205</v>
      </c>
      <c r="I137" s="91" t="s">
        <v>205</v>
      </c>
      <c r="J137" s="92" t="s">
        <v>205</v>
      </c>
      <c r="K137" s="65" t="s">
        <v>4</v>
      </c>
      <c r="L137" s="66">
        <v>4</v>
      </c>
      <c r="M137" s="69"/>
      <c r="N137" s="67">
        <f>M137*1.2556</f>
        <v>0</v>
      </c>
      <c r="O137" s="67">
        <f>N137*L137</f>
        <v>0</v>
      </c>
      <c r="P137" s="15"/>
    </row>
    <row r="138" spans="1:16" ht="20.25" customHeight="1" x14ac:dyDescent="0.2">
      <c r="A138" s="63" t="s">
        <v>293</v>
      </c>
      <c r="B138" s="76" t="s">
        <v>12</v>
      </c>
      <c r="C138" s="75">
        <v>92427</v>
      </c>
      <c r="D138" s="90" t="s">
        <v>206</v>
      </c>
      <c r="E138" s="91" t="s">
        <v>206</v>
      </c>
      <c r="F138" s="91" t="s">
        <v>206</v>
      </c>
      <c r="G138" s="91" t="s">
        <v>206</v>
      </c>
      <c r="H138" s="91" t="s">
        <v>206</v>
      </c>
      <c r="I138" s="91" t="s">
        <v>206</v>
      </c>
      <c r="J138" s="92" t="s">
        <v>206</v>
      </c>
      <c r="K138" s="65" t="s">
        <v>4</v>
      </c>
      <c r="L138" s="66">
        <v>4</v>
      </c>
      <c r="M138" s="69"/>
      <c r="N138" s="67">
        <f t="shared" ref="N138:N141" si="21">M138*1.2556</f>
        <v>0</v>
      </c>
      <c r="O138" s="67">
        <f t="shared" ref="O138:O141" si="22">N138*L138</f>
        <v>0</v>
      </c>
      <c r="P138" s="15"/>
    </row>
    <row r="139" spans="1:16" ht="20.25" customHeight="1" x14ac:dyDescent="0.2">
      <c r="A139" s="63" t="s">
        <v>294</v>
      </c>
      <c r="B139" s="76" t="s">
        <v>12</v>
      </c>
      <c r="C139" s="75">
        <v>92268</v>
      </c>
      <c r="D139" s="90" t="s">
        <v>226</v>
      </c>
      <c r="E139" s="91" t="s">
        <v>226</v>
      </c>
      <c r="F139" s="91" t="s">
        <v>226</v>
      </c>
      <c r="G139" s="91" t="s">
        <v>226</v>
      </c>
      <c r="H139" s="91" t="s">
        <v>226</v>
      </c>
      <c r="I139" s="91" t="s">
        <v>226</v>
      </c>
      <c r="J139" s="92" t="s">
        <v>226</v>
      </c>
      <c r="K139" s="65" t="s">
        <v>4</v>
      </c>
      <c r="L139" s="66">
        <v>50</v>
      </c>
      <c r="M139" s="69"/>
      <c r="N139" s="67">
        <f t="shared" si="21"/>
        <v>0</v>
      </c>
      <c r="O139" s="67">
        <f t="shared" si="22"/>
        <v>0</v>
      </c>
      <c r="P139" s="15"/>
    </row>
    <row r="140" spans="1:16" ht="20.25" customHeight="1" x14ac:dyDescent="0.2">
      <c r="A140" s="63" t="s">
        <v>295</v>
      </c>
      <c r="B140" s="76" t="s">
        <v>14</v>
      </c>
      <c r="C140" s="79">
        <v>2004004</v>
      </c>
      <c r="D140" s="128" t="s">
        <v>200</v>
      </c>
      <c r="E140" s="91"/>
      <c r="F140" s="91"/>
      <c r="G140" s="91"/>
      <c r="H140" s="91"/>
      <c r="I140" s="91"/>
      <c r="J140" s="92"/>
      <c r="K140" s="70" t="s">
        <v>90</v>
      </c>
      <c r="L140" s="66">
        <v>200</v>
      </c>
      <c r="M140" s="69"/>
      <c r="N140" s="67">
        <f t="shared" si="21"/>
        <v>0</v>
      </c>
      <c r="O140" s="67">
        <f t="shared" si="22"/>
        <v>0</v>
      </c>
      <c r="P140" s="15"/>
    </row>
    <row r="141" spans="1:16" ht="20.25" customHeight="1" x14ac:dyDescent="0.2">
      <c r="A141" s="63" t="s">
        <v>296</v>
      </c>
      <c r="B141" s="76" t="s">
        <v>87</v>
      </c>
      <c r="C141" s="79">
        <v>2005008</v>
      </c>
      <c r="D141" s="119" t="s">
        <v>208</v>
      </c>
      <c r="E141" s="120"/>
      <c r="F141" s="120"/>
      <c r="G141" s="120"/>
      <c r="H141" s="120"/>
      <c r="I141" s="120"/>
      <c r="J141" s="121"/>
      <c r="K141" s="70" t="s">
        <v>5</v>
      </c>
      <c r="L141" s="66">
        <v>40</v>
      </c>
      <c r="M141" s="69"/>
      <c r="N141" s="67">
        <f t="shared" si="21"/>
        <v>0</v>
      </c>
      <c r="O141" s="67">
        <f t="shared" si="22"/>
        <v>0</v>
      </c>
      <c r="P141" s="15"/>
    </row>
    <row r="142" spans="1:16" ht="20.25" customHeight="1" x14ac:dyDescent="0.2">
      <c r="A142" s="60" t="s">
        <v>297</v>
      </c>
      <c r="B142" s="84" t="s">
        <v>209</v>
      </c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18"/>
    </row>
    <row r="143" spans="1:16" ht="20.25" customHeight="1" x14ac:dyDescent="0.2">
      <c r="A143" s="63" t="s">
        <v>298</v>
      </c>
      <c r="B143" s="76" t="s">
        <v>21</v>
      </c>
      <c r="C143" s="75" t="s">
        <v>180</v>
      </c>
      <c r="D143" s="83" t="s">
        <v>181</v>
      </c>
      <c r="E143" s="83"/>
      <c r="F143" s="83"/>
      <c r="G143" s="83"/>
      <c r="H143" s="83"/>
      <c r="I143" s="83"/>
      <c r="J143" s="83"/>
      <c r="K143" s="65" t="s">
        <v>4</v>
      </c>
      <c r="L143" s="66">
        <v>168.17</v>
      </c>
      <c r="M143" s="67"/>
      <c r="N143" s="67">
        <f>M143*1.2556</f>
        <v>0</v>
      </c>
      <c r="O143" s="67">
        <f>N143*L143</f>
        <v>0</v>
      </c>
      <c r="P143" s="15"/>
    </row>
    <row r="144" spans="1:16" ht="20.25" customHeight="1" x14ac:dyDescent="0.2">
      <c r="A144" s="63" t="s">
        <v>299</v>
      </c>
      <c r="B144" s="76" t="s">
        <v>21</v>
      </c>
      <c r="C144" s="75" t="s">
        <v>182</v>
      </c>
      <c r="D144" s="83" t="s">
        <v>183</v>
      </c>
      <c r="E144" s="83"/>
      <c r="F144" s="83"/>
      <c r="G144" s="83"/>
      <c r="H144" s="83"/>
      <c r="I144" s="83"/>
      <c r="J144" s="83"/>
      <c r="K144" s="65" t="s">
        <v>4</v>
      </c>
      <c r="L144" s="66">
        <v>340.34199999999998</v>
      </c>
      <c r="M144" s="67"/>
      <c r="N144" s="67">
        <f t="shared" ref="N144:N150" si="23">M144*1.2556</f>
        <v>0</v>
      </c>
      <c r="O144" s="67">
        <f t="shared" ref="O144:O150" si="24">N144*L144</f>
        <v>0</v>
      </c>
      <c r="P144" s="15"/>
    </row>
    <row r="145" spans="1:16" ht="20.25" customHeight="1" x14ac:dyDescent="0.2">
      <c r="A145" s="63" t="s">
        <v>300</v>
      </c>
      <c r="B145" s="76" t="s">
        <v>21</v>
      </c>
      <c r="C145" s="75" t="s">
        <v>184</v>
      </c>
      <c r="D145" s="83" t="s">
        <v>185</v>
      </c>
      <c r="E145" s="83"/>
      <c r="F145" s="83"/>
      <c r="G145" s="83"/>
      <c r="H145" s="83"/>
      <c r="I145" s="83"/>
      <c r="J145" s="83"/>
      <c r="K145" s="65" t="s">
        <v>4</v>
      </c>
      <c r="L145" s="66">
        <v>340.34199999999998</v>
      </c>
      <c r="M145" s="67"/>
      <c r="N145" s="67">
        <f t="shared" si="23"/>
        <v>0</v>
      </c>
      <c r="O145" s="67">
        <f t="shared" si="24"/>
        <v>0</v>
      </c>
      <c r="P145" s="15"/>
    </row>
    <row r="146" spans="1:16" ht="20.25" customHeight="1" x14ac:dyDescent="0.2">
      <c r="A146" s="63" t="s">
        <v>301</v>
      </c>
      <c r="B146" s="76" t="s">
        <v>21</v>
      </c>
      <c r="C146" s="75" t="s">
        <v>186</v>
      </c>
      <c r="D146" s="83" t="s">
        <v>187</v>
      </c>
      <c r="E146" s="83"/>
      <c r="F146" s="83"/>
      <c r="G146" s="83"/>
      <c r="H146" s="83"/>
      <c r="I146" s="83"/>
      <c r="J146" s="83"/>
      <c r="K146" s="65" t="s">
        <v>4</v>
      </c>
      <c r="L146" s="66">
        <v>340.34199999999998</v>
      </c>
      <c r="M146" s="67"/>
      <c r="N146" s="67">
        <f t="shared" si="23"/>
        <v>0</v>
      </c>
      <c r="O146" s="67">
        <f t="shared" si="24"/>
        <v>0</v>
      </c>
      <c r="P146" s="15"/>
    </row>
    <row r="147" spans="1:16" ht="20.25" customHeight="1" x14ac:dyDescent="0.2">
      <c r="A147" s="63" t="s">
        <v>302</v>
      </c>
      <c r="B147" s="76" t="s">
        <v>21</v>
      </c>
      <c r="C147" s="75" t="s">
        <v>92</v>
      </c>
      <c r="D147" s="83" t="s">
        <v>93</v>
      </c>
      <c r="E147" s="83"/>
      <c r="F147" s="83"/>
      <c r="G147" s="83"/>
      <c r="H147" s="83"/>
      <c r="I147" s="83"/>
      <c r="J147" s="83"/>
      <c r="K147" s="65" t="s">
        <v>4</v>
      </c>
      <c r="L147" s="66">
        <v>340.34199999999998</v>
      </c>
      <c r="M147" s="67"/>
      <c r="N147" s="67">
        <f t="shared" si="23"/>
        <v>0</v>
      </c>
      <c r="O147" s="67">
        <f t="shared" si="24"/>
        <v>0</v>
      </c>
      <c r="P147" s="15"/>
    </row>
    <row r="148" spans="1:16" ht="20.25" customHeight="1" x14ac:dyDescent="0.2">
      <c r="A148" s="63" t="s">
        <v>303</v>
      </c>
      <c r="B148" s="76" t="s">
        <v>100</v>
      </c>
      <c r="C148" s="75" t="s">
        <v>101</v>
      </c>
      <c r="D148" s="83" t="s">
        <v>102</v>
      </c>
      <c r="E148" s="83"/>
      <c r="F148" s="83"/>
      <c r="G148" s="83"/>
      <c r="H148" s="83"/>
      <c r="I148" s="83"/>
      <c r="J148" s="83"/>
      <c r="K148" s="65" t="s">
        <v>4</v>
      </c>
      <c r="L148" s="66">
        <v>340.34199999999998</v>
      </c>
      <c r="M148" s="69"/>
      <c r="N148" s="67">
        <f t="shared" si="23"/>
        <v>0</v>
      </c>
      <c r="O148" s="67">
        <f t="shared" si="24"/>
        <v>0</v>
      </c>
      <c r="P148" s="15"/>
    </row>
    <row r="149" spans="1:16" ht="20.25" customHeight="1" x14ac:dyDescent="0.2">
      <c r="A149" s="63" t="s">
        <v>304</v>
      </c>
      <c r="B149" s="76" t="s">
        <v>21</v>
      </c>
      <c r="C149" s="75" t="s">
        <v>92</v>
      </c>
      <c r="D149" s="85" t="s">
        <v>93</v>
      </c>
      <c r="E149" s="86"/>
      <c r="F149" s="86"/>
      <c r="G149" s="86"/>
      <c r="H149" s="86"/>
      <c r="I149" s="86"/>
      <c r="J149" s="87"/>
      <c r="K149" s="68" t="s">
        <v>4</v>
      </c>
      <c r="L149" s="66">
        <v>340.34199999999998</v>
      </c>
      <c r="M149" s="69"/>
      <c r="N149" s="67">
        <f t="shared" si="23"/>
        <v>0</v>
      </c>
      <c r="O149" s="67">
        <f t="shared" si="24"/>
        <v>0</v>
      </c>
      <c r="P149" s="15"/>
    </row>
    <row r="150" spans="1:16" ht="20.25" customHeight="1" x14ac:dyDescent="0.2">
      <c r="A150" s="63" t="s">
        <v>305</v>
      </c>
      <c r="B150" s="76" t="s">
        <v>12</v>
      </c>
      <c r="C150" s="75">
        <v>88489</v>
      </c>
      <c r="D150" s="122" t="s">
        <v>94</v>
      </c>
      <c r="E150" s="123"/>
      <c r="F150" s="123"/>
      <c r="G150" s="123"/>
      <c r="H150" s="123"/>
      <c r="I150" s="123"/>
      <c r="J150" s="124"/>
      <c r="K150" s="65" t="s">
        <v>4</v>
      </c>
      <c r="L150" s="66">
        <v>340.34199999999998</v>
      </c>
      <c r="M150" s="69"/>
      <c r="N150" s="67">
        <f t="shared" si="23"/>
        <v>0</v>
      </c>
      <c r="O150" s="67">
        <f t="shared" si="24"/>
        <v>0</v>
      </c>
      <c r="P150" s="15"/>
    </row>
    <row r="151" spans="1:16" ht="20.25" customHeight="1" x14ac:dyDescent="0.2">
      <c r="A151" s="60" t="s">
        <v>306</v>
      </c>
      <c r="B151" s="84" t="s">
        <v>210</v>
      </c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18"/>
    </row>
    <row r="152" spans="1:16" ht="20.25" customHeight="1" x14ac:dyDescent="0.2">
      <c r="A152" s="63" t="s">
        <v>307</v>
      </c>
      <c r="B152" s="75" t="s">
        <v>14</v>
      </c>
      <c r="C152" s="79">
        <v>5001040</v>
      </c>
      <c r="D152" s="83" t="s">
        <v>211</v>
      </c>
      <c r="E152" s="83"/>
      <c r="F152" s="83"/>
      <c r="G152" s="83"/>
      <c r="H152" s="83"/>
      <c r="I152" s="83"/>
      <c r="J152" s="83"/>
      <c r="K152" s="65" t="s">
        <v>4</v>
      </c>
      <c r="L152" s="66">
        <v>43.5</v>
      </c>
      <c r="M152" s="67"/>
      <c r="N152" s="67">
        <f>M152*1.2556</f>
        <v>0</v>
      </c>
      <c r="O152" s="67">
        <f>N152*L152</f>
        <v>0</v>
      </c>
      <c r="P152" s="15"/>
    </row>
    <row r="153" spans="1:16" ht="20.25" customHeight="1" x14ac:dyDescent="0.2">
      <c r="A153" s="63" t="s">
        <v>308</v>
      </c>
      <c r="B153" s="75" t="s">
        <v>12</v>
      </c>
      <c r="C153" s="79">
        <v>98547</v>
      </c>
      <c r="D153" s="83" t="s">
        <v>212</v>
      </c>
      <c r="E153" s="83" t="s">
        <v>212</v>
      </c>
      <c r="F153" s="83" t="s">
        <v>212</v>
      </c>
      <c r="G153" s="83" t="s">
        <v>212</v>
      </c>
      <c r="H153" s="83" t="s">
        <v>212</v>
      </c>
      <c r="I153" s="83" t="s">
        <v>212</v>
      </c>
      <c r="J153" s="83" t="s">
        <v>212</v>
      </c>
      <c r="K153" s="65" t="s">
        <v>4</v>
      </c>
      <c r="L153" s="66">
        <v>43.5</v>
      </c>
      <c r="M153" s="67"/>
      <c r="N153" s="67">
        <f t="shared" ref="N153:N155" si="25">M153*1.2556</f>
        <v>0</v>
      </c>
      <c r="O153" s="67">
        <f t="shared" ref="O153:O155" si="26">N153*L153</f>
        <v>0</v>
      </c>
      <c r="P153" s="15"/>
    </row>
    <row r="154" spans="1:16" ht="20.25" customHeight="1" x14ac:dyDescent="0.2">
      <c r="A154" s="63" t="s">
        <v>309</v>
      </c>
      <c r="B154" s="76" t="s">
        <v>21</v>
      </c>
      <c r="C154" s="79" t="s">
        <v>213</v>
      </c>
      <c r="D154" s="83" t="s">
        <v>214</v>
      </c>
      <c r="E154" s="83" t="s">
        <v>214</v>
      </c>
      <c r="F154" s="83" t="s">
        <v>214</v>
      </c>
      <c r="G154" s="83" t="s">
        <v>214</v>
      </c>
      <c r="H154" s="83" t="s">
        <v>214</v>
      </c>
      <c r="I154" s="83" t="s">
        <v>214</v>
      </c>
      <c r="J154" s="83" t="s">
        <v>214</v>
      </c>
      <c r="K154" s="65" t="s">
        <v>5</v>
      </c>
      <c r="L154" s="66">
        <v>3</v>
      </c>
      <c r="M154" s="67"/>
      <c r="N154" s="67">
        <f t="shared" si="25"/>
        <v>0</v>
      </c>
      <c r="O154" s="67">
        <f t="shared" si="26"/>
        <v>0</v>
      </c>
      <c r="P154" s="15"/>
    </row>
    <row r="155" spans="1:16" ht="20.25" customHeight="1" x14ac:dyDescent="0.2">
      <c r="A155" s="63" t="s">
        <v>310</v>
      </c>
      <c r="B155" s="75" t="s">
        <v>12</v>
      </c>
      <c r="C155" s="79">
        <v>98569</v>
      </c>
      <c r="D155" s="83" t="s">
        <v>215</v>
      </c>
      <c r="E155" s="83" t="s">
        <v>215</v>
      </c>
      <c r="F155" s="83" t="s">
        <v>215</v>
      </c>
      <c r="G155" s="83" t="s">
        <v>215</v>
      </c>
      <c r="H155" s="83" t="s">
        <v>215</v>
      </c>
      <c r="I155" s="83" t="s">
        <v>215</v>
      </c>
      <c r="J155" s="83" t="s">
        <v>215</v>
      </c>
      <c r="K155" s="65" t="s">
        <v>4</v>
      </c>
      <c r="L155" s="66">
        <v>43.5</v>
      </c>
      <c r="M155" s="67"/>
      <c r="N155" s="67">
        <f t="shared" si="25"/>
        <v>0</v>
      </c>
      <c r="O155" s="67">
        <f t="shared" si="26"/>
        <v>0</v>
      </c>
      <c r="P155" s="15"/>
    </row>
    <row r="156" spans="1:16" ht="20.25" customHeight="1" x14ac:dyDescent="0.2">
      <c r="A156" s="60" t="s">
        <v>311</v>
      </c>
      <c r="B156" s="84" t="s">
        <v>216</v>
      </c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18"/>
    </row>
    <row r="157" spans="1:16" ht="20.25" customHeight="1" x14ac:dyDescent="0.2">
      <c r="A157" s="63" t="s">
        <v>312</v>
      </c>
      <c r="B157" s="76" t="s">
        <v>21</v>
      </c>
      <c r="C157" s="75" t="s">
        <v>96</v>
      </c>
      <c r="D157" s="125" t="s">
        <v>97</v>
      </c>
      <c r="E157" s="126"/>
      <c r="F157" s="126"/>
      <c r="G157" s="126"/>
      <c r="H157" s="126"/>
      <c r="I157" s="126"/>
      <c r="J157" s="127"/>
      <c r="K157" s="68" t="s">
        <v>5</v>
      </c>
      <c r="L157" s="81">
        <v>3</v>
      </c>
      <c r="M157" s="69"/>
      <c r="N157" s="67">
        <f>M157*1.2556</f>
        <v>0</v>
      </c>
      <c r="O157" s="67">
        <f>N157*L157</f>
        <v>0</v>
      </c>
      <c r="P157" s="15"/>
    </row>
    <row r="158" spans="1:16" ht="20.25" customHeight="1" x14ac:dyDescent="0.2">
      <c r="A158" s="63" t="s">
        <v>313</v>
      </c>
      <c r="B158" s="75" t="s">
        <v>12</v>
      </c>
      <c r="C158" s="82">
        <v>87263</v>
      </c>
      <c r="D158" s="85" t="s">
        <v>98</v>
      </c>
      <c r="E158" s="86"/>
      <c r="F158" s="86"/>
      <c r="G158" s="86"/>
      <c r="H158" s="86"/>
      <c r="I158" s="86"/>
      <c r="J158" s="87"/>
      <c r="K158" s="68" t="s">
        <v>4</v>
      </c>
      <c r="L158" s="81">
        <v>50</v>
      </c>
      <c r="M158" s="69"/>
      <c r="N158" s="67">
        <f>M158*1.2556</f>
        <v>0</v>
      </c>
      <c r="O158" s="67">
        <f>N158*L158</f>
        <v>0</v>
      </c>
      <c r="P158" s="15"/>
    </row>
    <row r="159" spans="1:16" ht="20.25" customHeight="1" x14ac:dyDescent="0.2">
      <c r="A159" s="60" t="s">
        <v>314</v>
      </c>
      <c r="B159" s="84" t="s">
        <v>44</v>
      </c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18"/>
    </row>
    <row r="160" spans="1:16" ht="20.25" customHeight="1" x14ac:dyDescent="0.2">
      <c r="A160" s="63" t="s">
        <v>315</v>
      </c>
      <c r="B160" s="76" t="s">
        <v>12</v>
      </c>
      <c r="C160" s="79">
        <v>91926</v>
      </c>
      <c r="D160" s="83" t="s">
        <v>47</v>
      </c>
      <c r="E160" s="83" t="s">
        <v>47</v>
      </c>
      <c r="F160" s="83" t="s">
        <v>47</v>
      </c>
      <c r="G160" s="83" t="s">
        <v>47</v>
      </c>
      <c r="H160" s="83" t="s">
        <v>47</v>
      </c>
      <c r="I160" s="83" t="s">
        <v>47</v>
      </c>
      <c r="J160" s="83" t="s">
        <v>47</v>
      </c>
      <c r="K160" s="65" t="s">
        <v>25</v>
      </c>
      <c r="L160" s="66">
        <v>50</v>
      </c>
      <c r="M160" s="67"/>
      <c r="N160" s="67">
        <f t="shared" ref="N160:N171" si="27">M160*1.2556</f>
        <v>0</v>
      </c>
      <c r="O160" s="67">
        <f t="shared" ref="O160:O171" si="28">N160*L160</f>
        <v>0</v>
      </c>
      <c r="P160" s="15"/>
    </row>
    <row r="161" spans="1:19" ht="20.25" customHeight="1" x14ac:dyDescent="0.2">
      <c r="A161" s="63" t="s">
        <v>316</v>
      </c>
      <c r="B161" s="76" t="s">
        <v>12</v>
      </c>
      <c r="C161" s="79">
        <v>91928</v>
      </c>
      <c r="D161" s="83" t="s">
        <v>48</v>
      </c>
      <c r="E161" s="83" t="s">
        <v>48</v>
      </c>
      <c r="F161" s="83" t="s">
        <v>48</v>
      </c>
      <c r="G161" s="83" t="s">
        <v>48</v>
      </c>
      <c r="H161" s="83" t="s">
        <v>48</v>
      </c>
      <c r="I161" s="83" t="s">
        <v>48</v>
      </c>
      <c r="J161" s="83" t="s">
        <v>48</v>
      </c>
      <c r="K161" s="65" t="s">
        <v>25</v>
      </c>
      <c r="L161" s="66">
        <v>50</v>
      </c>
      <c r="M161" s="67"/>
      <c r="N161" s="67">
        <f>M161*1.2556</f>
        <v>0</v>
      </c>
      <c r="O161" s="67">
        <f t="shared" si="28"/>
        <v>0</v>
      </c>
      <c r="P161" s="15"/>
    </row>
    <row r="162" spans="1:19" ht="20.25" customHeight="1" x14ac:dyDescent="0.2">
      <c r="A162" s="63" t="s">
        <v>317</v>
      </c>
      <c r="B162" s="75" t="s">
        <v>14</v>
      </c>
      <c r="C162" s="79">
        <v>9009053</v>
      </c>
      <c r="D162" s="83" t="s">
        <v>49</v>
      </c>
      <c r="E162" s="83" t="s">
        <v>49</v>
      </c>
      <c r="F162" s="83" t="s">
        <v>49</v>
      </c>
      <c r="G162" s="83" t="s">
        <v>49</v>
      </c>
      <c r="H162" s="83" t="s">
        <v>49</v>
      </c>
      <c r="I162" s="83" t="s">
        <v>49</v>
      </c>
      <c r="J162" s="83" t="s">
        <v>49</v>
      </c>
      <c r="K162" s="65" t="s">
        <v>24</v>
      </c>
      <c r="L162" s="66">
        <v>30</v>
      </c>
      <c r="M162" s="67"/>
      <c r="N162" s="67">
        <f t="shared" si="27"/>
        <v>0</v>
      </c>
      <c r="O162" s="67">
        <f>N162*L162</f>
        <v>0</v>
      </c>
      <c r="P162" s="15"/>
    </row>
    <row r="163" spans="1:19" ht="20.25" customHeight="1" x14ac:dyDescent="0.2">
      <c r="A163" s="63" t="s">
        <v>318</v>
      </c>
      <c r="B163" s="76" t="s">
        <v>21</v>
      </c>
      <c r="C163" s="79" t="s">
        <v>55</v>
      </c>
      <c r="D163" s="83" t="s">
        <v>56</v>
      </c>
      <c r="E163" s="83" t="s">
        <v>56</v>
      </c>
      <c r="F163" s="83" t="s">
        <v>56</v>
      </c>
      <c r="G163" s="83" t="s">
        <v>56</v>
      </c>
      <c r="H163" s="83" t="s">
        <v>56</v>
      </c>
      <c r="I163" s="83" t="s">
        <v>56</v>
      </c>
      <c r="J163" s="83" t="s">
        <v>56</v>
      </c>
      <c r="K163" s="65" t="s">
        <v>36</v>
      </c>
      <c r="L163" s="66">
        <v>2</v>
      </c>
      <c r="M163" s="67"/>
      <c r="N163" s="67">
        <f t="shared" si="27"/>
        <v>0</v>
      </c>
      <c r="O163" s="67">
        <f t="shared" si="28"/>
        <v>0</v>
      </c>
      <c r="P163" s="15"/>
    </row>
    <row r="164" spans="1:19" ht="20.25" customHeight="1" x14ac:dyDescent="0.2">
      <c r="A164" s="63" t="s">
        <v>319</v>
      </c>
      <c r="B164" s="76" t="s">
        <v>21</v>
      </c>
      <c r="C164" s="79" t="s">
        <v>57</v>
      </c>
      <c r="D164" s="83" t="s">
        <v>58</v>
      </c>
      <c r="E164" s="83" t="s">
        <v>58</v>
      </c>
      <c r="F164" s="83" t="s">
        <v>58</v>
      </c>
      <c r="G164" s="83" t="s">
        <v>58</v>
      </c>
      <c r="H164" s="83" t="s">
        <v>58</v>
      </c>
      <c r="I164" s="83" t="s">
        <v>58</v>
      </c>
      <c r="J164" s="83" t="s">
        <v>58</v>
      </c>
      <c r="K164" s="65" t="s">
        <v>36</v>
      </c>
      <c r="L164" s="66">
        <v>2</v>
      </c>
      <c r="M164" s="67"/>
      <c r="N164" s="67">
        <f t="shared" si="27"/>
        <v>0</v>
      </c>
      <c r="O164" s="67">
        <f t="shared" si="28"/>
        <v>0</v>
      </c>
      <c r="P164" s="15"/>
    </row>
    <row r="165" spans="1:19" ht="20.25" customHeight="1" x14ac:dyDescent="0.2">
      <c r="A165" s="63" t="s">
        <v>320</v>
      </c>
      <c r="B165" s="75" t="s">
        <v>14</v>
      </c>
      <c r="C165" s="79">
        <v>9002055</v>
      </c>
      <c r="D165" s="83" t="s">
        <v>217</v>
      </c>
      <c r="E165" s="83"/>
      <c r="F165" s="83"/>
      <c r="G165" s="83"/>
      <c r="H165" s="83"/>
      <c r="I165" s="83"/>
      <c r="J165" s="83"/>
      <c r="K165" s="65" t="s">
        <v>25</v>
      </c>
      <c r="L165" s="66">
        <v>50</v>
      </c>
      <c r="M165" s="67"/>
      <c r="N165" s="67">
        <f t="shared" si="27"/>
        <v>0</v>
      </c>
      <c r="O165" s="67">
        <f t="shared" si="28"/>
        <v>0</v>
      </c>
      <c r="P165" s="15"/>
    </row>
    <row r="166" spans="1:19" ht="20.25" customHeight="1" x14ac:dyDescent="0.2">
      <c r="A166" s="63" t="s">
        <v>321</v>
      </c>
      <c r="B166" s="75" t="s">
        <v>14</v>
      </c>
      <c r="C166" s="79">
        <v>9005023</v>
      </c>
      <c r="D166" s="83" t="s">
        <v>218</v>
      </c>
      <c r="E166" s="83"/>
      <c r="F166" s="83"/>
      <c r="G166" s="83"/>
      <c r="H166" s="83"/>
      <c r="I166" s="83"/>
      <c r="J166" s="83"/>
      <c r="K166" s="65" t="s">
        <v>24</v>
      </c>
      <c r="L166" s="66">
        <v>4</v>
      </c>
      <c r="M166" s="67"/>
      <c r="N166" s="67">
        <f t="shared" si="27"/>
        <v>0</v>
      </c>
      <c r="O166" s="67">
        <f t="shared" si="28"/>
        <v>0</v>
      </c>
      <c r="P166" s="15"/>
    </row>
    <row r="167" spans="1:19" ht="20.25" customHeight="1" x14ac:dyDescent="0.2">
      <c r="A167" s="63" t="s">
        <v>322</v>
      </c>
      <c r="B167" s="75" t="s">
        <v>14</v>
      </c>
      <c r="C167" s="79">
        <v>9008010</v>
      </c>
      <c r="D167" s="83" t="s">
        <v>219</v>
      </c>
      <c r="E167" s="83"/>
      <c r="F167" s="83"/>
      <c r="G167" s="83"/>
      <c r="H167" s="83"/>
      <c r="I167" s="83"/>
      <c r="J167" s="83"/>
      <c r="K167" s="65" t="s">
        <v>24</v>
      </c>
      <c r="L167" s="66">
        <v>2</v>
      </c>
      <c r="M167" s="67"/>
      <c r="N167" s="67">
        <f t="shared" si="27"/>
        <v>0</v>
      </c>
      <c r="O167" s="67">
        <f t="shared" si="28"/>
        <v>0</v>
      </c>
      <c r="P167" s="15"/>
    </row>
    <row r="168" spans="1:19" ht="20.25" customHeight="1" x14ac:dyDescent="0.2">
      <c r="A168" s="63" t="s">
        <v>323</v>
      </c>
      <c r="B168" s="75" t="s">
        <v>14</v>
      </c>
      <c r="C168" s="79">
        <v>9008011</v>
      </c>
      <c r="D168" s="83" t="s">
        <v>220</v>
      </c>
      <c r="E168" s="83"/>
      <c r="F168" s="83"/>
      <c r="G168" s="83"/>
      <c r="H168" s="83"/>
      <c r="I168" s="83"/>
      <c r="J168" s="83"/>
      <c r="K168" s="65" t="s">
        <v>24</v>
      </c>
      <c r="L168" s="66">
        <v>2</v>
      </c>
      <c r="M168" s="67"/>
      <c r="N168" s="67">
        <f t="shared" si="27"/>
        <v>0</v>
      </c>
      <c r="O168" s="67">
        <f t="shared" si="28"/>
        <v>0</v>
      </c>
      <c r="P168" s="15"/>
    </row>
    <row r="169" spans="1:19" ht="20.25" customHeight="1" x14ac:dyDescent="0.2">
      <c r="A169" s="63" t="s">
        <v>324</v>
      </c>
      <c r="B169" s="75" t="s">
        <v>14</v>
      </c>
      <c r="C169" s="79">
        <v>9008012</v>
      </c>
      <c r="D169" s="83" t="s">
        <v>221</v>
      </c>
      <c r="E169" s="83"/>
      <c r="F169" s="83"/>
      <c r="G169" s="83"/>
      <c r="H169" s="83"/>
      <c r="I169" s="83"/>
      <c r="J169" s="83"/>
      <c r="K169" s="65" t="s">
        <v>24</v>
      </c>
      <c r="L169" s="66">
        <v>2</v>
      </c>
      <c r="M169" s="67"/>
      <c r="N169" s="67">
        <f t="shared" si="27"/>
        <v>0</v>
      </c>
      <c r="O169" s="67">
        <f t="shared" si="28"/>
        <v>0</v>
      </c>
      <c r="P169" s="15"/>
    </row>
    <row r="170" spans="1:19" ht="20.25" customHeight="1" x14ac:dyDescent="0.2">
      <c r="A170" s="63" t="s">
        <v>325</v>
      </c>
      <c r="B170" s="75" t="s">
        <v>14</v>
      </c>
      <c r="C170" s="79">
        <v>9008013</v>
      </c>
      <c r="D170" s="83" t="s">
        <v>222</v>
      </c>
      <c r="E170" s="83"/>
      <c r="F170" s="83"/>
      <c r="G170" s="83"/>
      <c r="H170" s="83"/>
      <c r="I170" s="83"/>
      <c r="J170" s="83"/>
      <c r="K170" s="65" t="s">
        <v>24</v>
      </c>
      <c r="L170" s="66">
        <v>2</v>
      </c>
      <c r="M170" s="67"/>
      <c r="N170" s="67">
        <f>M170*1.2556</f>
        <v>0</v>
      </c>
      <c r="O170" s="67">
        <f t="shared" si="28"/>
        <v>0</v>
      </c>
      <c r="P170" s="15"/>
    </row>
    <row r="171" spans="1:19" ht="20.25" customHeight="1" x14ac:dyDescent="0.2">
      <c r="A171" s="63" t="s">
        <v>326</v>
      </c>
      <c r="B171" s="75" t="s">
        <v>14</v>
      </c>
      <c r="C171" s="79">
        <v>9005081</v>
      </c>
      <c r="D171" s="83" t="s">
        <v>227</v>
      </c>
      <c r="E171" s="83"/>
      <c r="F171" s="83"/>
      <c r="G171" s="83"/>
      <c r="H171" s="83"/>
      <c r="I171" s="83"/>
      <c r="J171" s="83"/>
      <c r="K171" s="65" t="s">
        <v>24</v>
      </c>
      <c r="L171" s="66">
        <v>1</v>
      </c>
      <c r="M171" s="67"/>
      <c r="N171" s="67">
        <f t="shared" si="27"/>
        <v>0</v>
      </c>
      <c r="O171" s="67">
        <f t="shared" si="28"/>
        <v>0</v>
      </c>
      <c r="P171" s="15"/>
    </row>
    <row r="172" spans="1:19" ht="15" x14ac:dyDescent="0.2">
      <c r="A172" s="88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61"/>
      <c r="N172" s="61"/>
      <c r="O172" s="62"/>
      <c r="P172" s="17"/>
    </row>
    <row r="173" spans="1:19" customFormat="1" ht="34.5" customHeight="1" x14ac:dyDescent="0.25">
      <c r="A173" s="60">
        <v>10</v>
      </c>
      <c r="B173" s="84" t="s">
        <v>228</v>
      </c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18">
        <f>SUM(O176:O186,O188:O192,O194:O200,O202:O206,O208:O211,O213:O214,O216:O217,O219:O230)</f>
        <v>0</v>
      </c>
      <c r="R173" s="59"/>
      <c r="S173" s="59"/>
    </row>
    <row r="174" spans="1:19" ht="15" x14ac:dyDescent="0.2">
      <c r="A174" s="88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61"/>
      <c r="N174" s="61"/>
      <c r="O174" s="62"/>
      <c r="P174" s="17"/>
    </row>
    <row r="175" spans="1:19" ht="20.25" customHeight="1" x14ac:dyDescent="0.2">
      <c r="A175" s="60" t="s">
        <v>145</v>
      </c>
      <c r="B175" s="84" t="s">
        <v>189</v>
      </c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18"/>
    </row>
    <row r="176" spans="1:19" ht="20.25" customHeight="1" x14ac:dyDescent="0.2">
      <c r="A176" s="63" t="s">
        <v>327</v>
      </c>
      <c r="B176" s="76" t="s">
        <v>12</v>
      </c>
      <c r="C176" s="80">
        <v>96523</v>
      </c>
      <c r="D176" s="85" t="s">
        <v>191</v>
      </c>
      <c r="E176" s="86" t="s">
        <v>191</v>
      </c>
      <c r="F176" s="86" t="s">
        <v>191</v>
      </c>
      <c r="G176" s="86" t="s">
        <v>191</v>
      </c>
      <c r="H176" s="86" t="s">
        <v>191</v>
      </c>
      <c r="I176" s="86" t="s">
        <v>191</v>
      </c>
      <c r="J176" s="87" t="s">
        <v>191</v>
      </c>
      <c r="K176" s="68" t="s">
        <v>5</v>
      </c>
      <c r="L176" s="66">
        <v>5.65</v>
      </c>
      <c r="M176" s="69"/>
      <c r="N176" s="67">
        <f>M176*1.2556</f>
        <v>0</v>
      </c>
      <c r="O176" s="67">
        <f>N176*L176</f>
        <v>0</v>
      </c>
      <c r="P176" s="15"/>
    </row>
    <row r="177" spans="1:16" ht="20.25" customHeight="1" x14ac:dyDescent="0.2">
      <c r="A177" s="63" t="s">
        <v>328</v>
      </c>
      <c r="B177" s="76" t="s">
        <v>12</v>
      </c>
      <c r="C177" s="80">
        <v>96527</v>
      </c>
      <c r="D177" s="90" t="s">
        <v>193</v>
      </c>
      <c r="E177" s="91" t="s">
        <v>193</v>
      </c>
      <c r="F177" s="91" t="s">
        <v>193</v>
      </c>
      <c r="G177" s="91" t="s">
        <v>193</v>
      </c>
      <c r="H177" s="91" t="s">
        <v>193</v>
      </c>
      <c r="I177" s="91" t="s">
        <v>193</v>
      </c>
      <c r="J177" s="92" t="s">
        <v>193</v>
      </c>
      <c r="K177" s="65" t="s">
        <v>5</v>
      </c>
      <c r="L177" s="66">
        <v>8.4700000000000006</v>
      </c>
      <c r="M177" s="69"/>
      <c r="N177" s="67">
        <f t="shared" ref="N177:N186" si="29">M177*1.2556</f>
        <v>0</v>
      </c>
      <c r="O177" s="67">
        <f t="shared" ref="O177:O186" si="30">N177*L177</f>
        <v>0</v>
      </c>
      <c r="P177" s="15"/>
    </row>
    <row r="178" spans="1:16" ht="20.25" customHeight="1" x14ac:dyDescent="0.2">
      <c r="A178" s="63" t="s">
        <v>329</v>
      </c>
      <c r="B178" s="76" t="s">
        <v>14</v>
      </c>
      <c r="C178" s="79">
        <v>2002010</v>
      </c>
      <c r="D178" s="119" t="s">
        <v>89</v>
      </c>
      <c r="E178" s="120"/>
      <c r="F178" s="120"/>
      <c r="G178" s="120"/>
      <c r="H178" s="120"/>
      <c r="I178" s="120"/>
      <c r="J178" s="121"/>
      <c r="K178" s="70" t="s">
        <v>4</v>
      </c>
      <c r="L178" s="66">
        <v>3</v>
      </c>
      <c r="M178" s="69"/>
      <c r="N178" s="67">
        <f>M178*1.2556</f>
        <v>0</v>
      </c>
      <c r="O178" s="67">
        <f>N178*L178</f>
        <v>0</v>
      </c>
      <c r="P178" s="15"/>
    </row>
    <row r="179" spans="1:16" ht="20.25" customHeight="1" x14ac:dyDescent="0.2">
      <c r="A179" s="63" t="s">
        <v>330</v>
      </c>
      <c r="B179" s="76" t="s">
        <v>87</v>
      </c>
      <c r="C179" s="79">
        <v>2002015</v>
      </c>
      <c r="D179" s="128" t="s">
        <v>91</v>
      </c>
      <c r="E179" s="91" t="s">
        <v>91</v>
      </c>
      <c r="F179" s="91" t="s">
        <v>91</v>
      </c>
      <c r="G179" s="91" t="s">
        <v>91</v>
      </c>
      <c r="H179" s="91" t="s">
        <v>91</v>
      </c>
      <c r="I179" s="91" t="s">
        <v>91</v>
      </c>
      <c r="J179" s="92" t="s">
        <v>91</v>
      </c>
      <c r="K179" s="70" t="s">
        <v>5</v>
      </c>
      <c r="L179" s="66">
        <v>1.5</v>
      </c>
      <c r="M179" s="69"/>
      <c r="N179" s="67">
        <f t="shared" si="29"/>
        <v>0</v>
      </c>
      <c r="O179" s="67">
        <f t="shared" si="30"/>
        <v>0</v>
      </c>
      <c r="P179" s="15"/>
    </row>
    <row r="180" spans="1:16" ht="20.25" customHeight="1" x14ac:dyDescent="0.2">
      <c r="A180" s="63" t="s">
        <v>331</v>
      </c>
      <c r="B180" s="76" t="s">
        <v>87</v>
      </c>
      <c r="C180" s="79">
        <v>13001014</v>
      </c>
      <c r="D180" s="128" t="s">
        <v>197</v>
      </c>
      <c r="E180" s="91"/>
      <c r="F180" s="91"/>
      <c r="G180" s="91"/>
      <c r="H180" s="91"/>
      <c r="I180" s="91"/>
      <c r="J180" s="92"/>
      <c r="K180" s="70" t="s">
        <v>5</v>
      </c>
      <c r="L180" s="66">
        <v>4</v>
      </c>
      <c r="M180" s="69"/>
      <c r="N180" s="67">
        <f t="shared" si="29"/>
        <v>0</v>
      </c>
      <c r="O180" s="67">
        <f t="shared" si="30"/>
        <v>0</v>
      </c>
      <c r="P180" s="15"/>
    </row>
    <row r="181" spans="1:16" ht="20.25" customHeight="1" x14ac:dyDescent="0.2">
      <c r="A181" s="63" t="s">
        <v>332</v>
      </c>
      <c r="B181" s="76" t="s">
        <v>12</v>
      </c>
      <c r="C181" s="79">
        <v>96535</v>
      </c>
      <c r="D181" s="128" t="s">
        <v>198</v>
      </c>
      <c r="E181" s="91" t="s">
        <v>198</v>
      </c>
      <c r="F181" s="91" t="s">
        <v>198</v>
      </c>
      <c r="G181" s="91" t="s">
        <v>198</v>
      </c>
      <c r="H181" s="91" t="s">
        <v>198</v>
      </c>
      <c r="I181" s="91" t="s">
        <v>198</v>
      </c>
      <c r="J181" s="92" t="s">
        <v>198</v>
      </c>
      <c r="K181" s="70" t="s">
        <v>4</v>
      </c>
      <c r="L181" s="66">
        <v>2</v>
      </c>
      <c r="M181" s="69"/>
      <c r="N181" s="67">
        <f t="shared" si="29"/>
        <v>0</v>
      </c>
      <c r="O181" s="67">
        <f t="shared" si="30"/>
        <v>0</v>
      </c>
      <c r="P181" s="15"/>
    </row>
    <row r="182" spans="1:16" ht="20.25" customHeight="1" x14ac:dyDescent="0.2">
      <c r="A182" s="63" t="s">
        <v>333</v>
      </c>
      <c r="B182" s="76" t="s">
        <v>12</v>
      </c>
      <c r="C182" s="79">
        <v>96536</v>
      </c>
      <c r="D182" s="128" t="s">
        <v>199</v>
      </c>
      <c r="E182" s="91" t="s">
        <v>199</v>
      </c>
      <c r="F182" s="91" t="s">
        <v>199</v>
      </c>
      <c r="G182" s="91" t="s">
        <v>199</v>
      </c>
      <c r="H182" s="91" t="s">
        <v>199</v>
      </c>
      <c r="I182" s="91" t="s">
        <v>199</v>
      </c>
      <c r="J182" s="92" t="s">
        <v>199</v>
      </c>
      <c r="K182" s="70" t="s">
        <v>4</v>
      </c>
      <c r="L182" s="66">
        <v>9</v>
      </c>
      <c r="M182" s="69"/>
      <c r="N182" s="67">
        <f t="shared" si="29"/>
        <v>0</v>
      </c>
      <c r="O182" s="67">
        <f t="shared" si="30"/>
        <v>0</v>
      </c>
      <c r="P182" s="15"/>
    </row>
    <row r="183" spans="1:16" ht="20.25" customHeight="1" x14ac:dyDescent="0.2">
      <c r="A183" s="63" t="s">
        <v>334</v>
      </c>
      <c r="B183" s="76" t="s">
        <v>14</v>
      </c>
      <c r="C183" s="79">
        <v>2004004</v>
      </c>
      <c r="D183" s="128" t="s">
        <v>200</v>
      </c>
      <c r="E183" s="91"/>
      <c r="F183" s="91"/>
      <c r="G183" s="91"/>
      <c r="H183" s="91"/>
      <c r="I183" s="91"/>
      <c r="J183" s="92"/>
      <c r="K183" s="70" t="s">
        <v>90</v>
      </c>
      <c r="L183" s="66">
        <v>25</v>
      </c>
      <c r="M183" s="69"/>
      <c r="N183" s="67">
        <f t="shared" si="29"/>
        <v>0</v>
      </c>
      <c r="O183" s="67">
        <f t="shared" si="30"/>
        <v>0</v>
      </c>
      <c r="P183" s="15"/>
    </row>
    <row r="184" spans="1:16" ht="20.25" customHeight="1" x14ac:dyDescent="0.2">
      <c r="A184" s="63" t="s">
        <v>335</v>
      </c>
      <c r="B184" s="76" t="s">
        <v>12</v>
      </c>
      <c r="C184" s="79">
        <v>96558</v>
      </c>
      <c r="D184" s="128" t="s">
        <v>201</v>
      </c>
      <c r="E184" s="91" t="s">
        <v>201</v>
      </c>
      <c r="F184" s="91" t="s">
        <v>201</v>
      </c>
      <c r="G184" s="91" t="s">
        <v>201</v>
      </c>
      <c r="H184" s="91" t="s">
        <v>201</v>
      </c>
      <c r="I184" s="91" t="s">
        <v>201</v>
      </c>
      <c r="J184" s="92" t="s">
        <v>201</v>
      </c>
      <c r="K184" s="70" t="s">
        <v>5</v>
      </c>
      <c r="L184" s="66">
        <v>2</v>
      </c>
      <c r="M184" s="69"/>
      <c r="N184" s="67">
        <f t="shared" si="29"/>
        <v>0</v>
      </c>
      <c r="O184" s="67">
        <f t="shared" si="30"/>
        <v>0</v>
      </c>
      <c r="P184" s="15"/>
    </row>
    <row r="185" spans="1:16" ht="20.25" customHeight="1" x14ac:dyDescent="0.2">
      <c r="A185" s="63" t="s">
        <v>336</v>
      </c>
      <c r="B185" s="76" t="s">
        <v>12</v>
      </c>
      <c r="C185" s="79">
        <v>96557</v>
      </c>
      <c r="D185" s="128" t="s">
        <v>202</v>
      </c>
      <c r="E185" s="91"/>
      <c r="F185" s="91"/>
      <c r="G185" s="91"/>
      <c r="H185" s="91"/>
      <c r="I185" s="91"/>
      <c r="J185" s="92"/>
      <c r="K185" s="70" t="s">
        <v>5</v>
      </c>
      <c r="L185" s="66">
        <v>4</v>
      </c>
      <c r="M185" s="69"/>
      <c r="N185" s="67">
        <f t="shared" si="29"/>
        <v>0</v>
      </c>
      <c r="O185" s="67">
        <f t="shared" si="30"/>
        <v>0</v>
      </c>
      <c r="P185" s="15"/>
    </row>
    <row r="186" spans="1:16" ht="20.25" customHeight="1" x14ac:dyDescent="0.2">
      <c r="A186" s="63" t="s">
        <v>337</v>
      </c>
      <c r="B186" s="76" t="s">
        <v>14</v>
      </c>
      <c r="C186" s="79">
        <v>5003012</v>
      </c>
      <c r="D186" s="128" t="s">
        <v>203</v>
      </c>
      <c r="E186" s="91" t="s">
        <v>203</v>
      </c>
      <c r="F186" s="91" t="s">
        <v>203</v>
      </c>
      <c r="G186" s="91" t="s">
        <v>203</v>
      </c>
      <c r="H186" s="91" t="s">
        <v>203</v>
      </c>
      <c r="I186" s="91" t="s">
        <v>203</v>
      </c>
      <c r="J186" s="92" t="s">
        <v>203</v>
      </c>
      <c r="K186" s="70" t="s">
        <v>4</v>
      </c>
      <c r="L186" s="66">
        <v>12</v>
      </c>
      <c r="M186" s="69"/>
      <c r="N186" s="67">
        <f t="shared" si="29"/>
        <v>0</v>
      </c>
      <c r="O186" s="67">
        <f t="shared" si="30"/>
        <v>0</v>
      </c>
      <c r="P186" s="15"/>
    </row>
    <row r="187" spans="1:16" ht="20.25" customHeight="1" x14ac:dyDescent="0.2">
      <c r="A187" s="60" t="s">
        <v>146</v>
      </c>
      <c r="B187" s="84" t="s">
        <v>204</v>
      </c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18"/>
    </row>
    <row r="188" spans="1:16" ht="20.25" customHeight="1" x14ac:dyDescent="0.2">
      <c r="A188" s="63" t="s">
        <v>190</v>
      </c>
      <c r="B188" s="76" t="s">
        <v>12</v>
      </c>
      <c r="C188" s="75">
        <v>92263</v>
      </c>
      <c r="D188" s="90" t="s">
        <v>205</v>
      </c>
      <c r="E188" s="91" t="s">
        <v>205</v>
      </c>
      <c r="F188" s="91" t="s">
        <v>205</v>
      </c>
      <c r="G188" s="91" t="s">
        <v>205</v>
      </c>
      <c r="H188" s="91" t="s">
        <v>205</v>
      </c>
      <c r="I188" s="91" t="s">
        <v>205</v>
      </c>
      <c r="J188" s="92" t="s">
        <v>205</v>
      </c>
      <c r="K188" s="65" t="s">
        <v>4</v>
      </c>
      <c r="L188" s="66">
        <v>4.2</v>
      </c>
      <c r="M188" s="69"/>
      <c r="N188" s="67">
        <f>M188*1.2556</f>
        <v>0</v>
      </c>
      <c r="O188" s="67">
        <f>N188*L188</f>
        <v>0</v>
      </c>
      <c r="P188" s="15"/>
    </row>
    <row r="189" spans="1:16" ht="20.25" customHeight="1" x14ac:dyDescent="0.2">
      <c r="A189" s="63" t="s">
        <v>192</v>
      </c>
      <c r="B189" s="76" t="s">
        <v>12</v>
      </c>
      <c r="C189" s="75">
        <v>92427</v>
      </c>
      <c r="D189" s="90" t="s">
        <v>206</v>
      </c>
      <c r="E189" s="91" t="s">
        <v>206</v>
      </c>
      <c r="F189" s="91" t="s">
        <v>206</v>
      </c>
      <c r="G189" s="91" t="s">
        <v>206</v>
      </c>
      <c r="H189" s="91" t="s">
        <v>206</v>
      </c>
      <c r="I189" s="91" t="s">
        <v>206</v>
      </c>
      <c r="J189" s="92" t="s">
        <v>206</v>
      </c>
      <c r="K189" s="65" t="s">
        <v>4</v>
      </c>
      <c r="L189" s="66">
        <v>4.2</v>
      </c>
      <c r="M189" s="69"/>
      <c r="N189" s="67">
        <f t="shared" ref="N189:N192" si="31">M189*1.2556</f>
        <v>0</v>
      </c>
      <c r="O189" s="67">
        <f t="shared" ref="O189:O192" si="32">N189*L189</f>
        <v>0</v>
      </c>
      <c r="P189" s="15"/>
    </row>
    <row r="190" spans="1:16" ht="20.25" customHeight="1" x14ac:dyDescent="0.2">
      <c r="A190" s="63" t="s">
        <v>194</v>
      </c>
      <c r="B190" s="76" t="s">
        <v>12</v>
      </c>
      <c r="C190" s="75">
        <v>101792</v>
      </c>
      <c r="D190" s="90" t="s">
        <v>207</v>
      </c>
      <c r="E190" s="91" t="s">
        <v>207</v>
      </c>
      <c r="F190" s="91" t="s">
        <v>207</v>
      </c>
      <c r="G190" s="91" t="s">
        <v>207</v>
      </c>
      <c r="H190" s="91" t="s">
        <v>207</v>
      </c>
      <c r="I190" s="91" t="s">
        <v>207</v>
      </c>
      <c r="J190" s="92" t="s">
        <v>207</v>
      </c>
      <c r="K190" s="65" t="s">
        <v>5</v>
      </c>
      <c r="L190" s="66">
        <v>5</v>
      </c>
      <c r="M190" s="69"/>
      <c r="N190" s="67">
        <f t="shared" si="31"/>
        <v>0</v>
      </c>
      <c r="O190" s="67">
        <f t="shared" si="32"/>
        <v>0</v>
      </c>
      <c r="P190" s="15"/>
    </row>
    <row r="191" spans="1:16" ht="20.25" customHeight="1" x14ac:dyDescent="0.2">
      <c r="A191" s="63" t="s">
        <v>195</v>
      </c>
      <c r="B191" s="76" t="s">
        <v>14</v>
      </c>
      <c r="C191" s="79">
        <v>2004004</v>
      </c>
      <c r="D191" s="128" t="s">
        <v>200</v>
      </c>
      <c r="E191" s="91"/>
      <c r="F191" s="91"/>
      <c r="G191" s="91"/>
      <c r="H191" s="91"/>
      <c r="I191" s="91"/>
      <c r="J191" s="92"/>
      <c r="K191" s="70" t="s">
        <v>90</v>
      </c>
      <c r="L191" s="66">
        <v>15</v>
      </c>
      <c r="M191" s="69"/>
      <c r="N191" s="67">
        <f t="shared" si="31"/>
        <v>0</v>
      </c>
      <c r="O191" s="67">
        <f t="shared" si="32"/>
        <v>0</v>
      </c>
      <c r="P191" s="15"/>
    </row>
    <row r="192" spans="1:16" ht="20.25" customHeight="1" x14ac:dyDescent="0.2">
      <c r="A192" s="63" t="s">
        <v>196</v>
      </c>
      <c r="B192" s="76" t="s">
        <v>87</v>
      </c>
      <c r="C192" s="79">
        <v>2005008</v>
      </c>
      <c r="D192" s="119" t="s">
        <v>208</v>
      </c>
      <c r="E192" s="120"/>
      <c r="F192" s="120"/>
      <c r="G192" s="120"/>
      <c r="H192" s="120"/>
      <c r="I192" s="120"/>
      <c r="J192" s="121"/>
      <c r="K192" s="70" t="s">
        <v>5</v>
      </c>
      <c r="L192" s="66">
        <v>4</v>
      </c>
      <c r="M192" s="69"/>
      <c r="N192" s="67">
        <f t="shared" si="31"/>
        <v>0</v>
      </c>
      <c r="O192" s="67">
        <f t="shared" si="32"/>
        <v>0</v>
      </c>
      <c r="P192" s="15"/>
    </row>
    <row r="193" spans="1:16" ht="20.25" customHeight="1" x14ac:dyDescent="0.2">
      <c r="A193" s="60" t="s">
        <v>147</v>
      </c>
      <c r="B193" s="84" t="s">
        <v>209</v>
      </c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18"/>
    </row>
    <row r="194" spans="1:16" ht="20.25" customHeight="1" x14ac:dyDescent="0.2">
      <c r="A194" s="63" t="s">
        <v>338</v>
      </c>
      <c r="B194" s="76" t="s">
        <v>21</v>
      </c>
      <c r="C194" s="75" t="s">
        <v>180</v>
      </c>
      <c r="D194" s="83" t="s">
        <v>181</v>
      </c>
      <c r="E194" s="83"/>
      <c r="F194" s="83"/>
      <c r="G194" s="83"/>
      <c r="H194" s="83"/>
      <c r="I194" s="83"/>
      <c r="J194" s="83"/>
      <c r="K194" s="65" t="s">
        <v>4</v>
      </c>
      <c r="L194" s="66">
        <v>98.77</v>
      </c>
      <c r="M194" s="67"/>
      <c r="N194" s="67">
        <f>M194*1.2556</f>
        <v>0</v>
      </c>
      <c r="O194" s="67">
        <f>N194*L194</f>
        <v>0</v>
      </c>
      <c r="P194" s="15"/>
    </row>
    <row r="195" spans="1:16" ht="20.25" customHeight="1" x14ac:dyDescent="0.2">
      <c r="A195" s="63" t="s">
        <v>339</v>
      </c>
      <c r="B195" s="76" t="s">
        <v>21</v>
      </c>
      <c r="C195" s="75" t="s">
        <v>182</v>
      </c>
      <c r="D195" s="83" t="s">
        <v>183</v>
      </c>
      <c r="E195" s="83"/>
      <c r="F195" s="83"/>
      <c r="G195" s="83"/>
      <c r="H195" s="83"/>
      <c r="I195" s="83"/>
      <c r="J195" s="83"/>
      <c r="K195" s="65" t="s">
        <v>4</v>
      </c>
      <c r="L195" s="66">
        <v>197.54</v>
      </c>
      <c r="M195" s="67"/>
      <c r="N195" s="67">
        <f t="shared" ref="N195:N200" si="33">M195*1.2556</f>
        <v>0</v>
      </c>
      <c r="O195" s="67">
        <f t="shared" ref="O195:O200" si="34">N195*L195</f>
        <v>0</v>
      </c>
      <c r="P195" s="15"/>
    </row>
    <row r="196" spans="1:16" ht="20.25" customHeight="1" x14ac:dyDescent="0.2">
      <c r="A196" s="63" t="s">
        <v>340</v>
      </c>
      <c r="B196" s="76" t="s">
        <v>21</v>
      </c>
      <c r="C196" s="75" t="s">
        <v>184</v>
      </c>
      <c r="D196" s="83" t="s">
        <v>185</v>
      </c>
      <c r="E196" s="83"/>
      <c r="F196" s="83"/>
      <c r="G196" s="83"/>
      <c r="H196" s="83"/>
      <c r="I196" s="83"/>
      <c r="J196" s="83"/>
      <c r="K196" s="65" t="s">
        <v>4</v>
      </c>
      <c r="L196" s="66">
        <v>197.54</v>
      </c>
      <c r="M196" s="67"/>
      <c r="N196" s="67">
        <f t="shared" si="33"/>
        <v>0</v>
      </c>
      <c r="O196" s="67">
        <f t="shared" si="34"/>
        <v>0</v>
      </c>
      <c r="P196" s="15"/>
    </row>
    <row r="197" spans="1:16" ht="20.25" customHeight="1" x14ac:dyDescent="0.2">
      <c r="A197" s="63" t="s">
        <v>341</v>
      </c>
      <c r="B197" s="76" t="s">
        <v>21</v>
      </c>
      <c r="C197" s="75" t="s">
        <v>186</v>
      </c>
      <c r="D197" s="83" t="s">
        <v>187</v>
      </c>
      <c r="E197" s="83"/>
      <c r="F197" s="83"/>
      <c r="G197" s="83"/>
      <c r="H197" s="83"/>
      <c r="I197" s="83"/>
      <c r="J197" s="83"/>
      <c r="K197" s="65" t="s">
        <v>4</v>
      </c>
      <c r="L197" s="66">
        <v>197.54</v>
      </c>
      <c r="M197" s="67"/>
      <c r="N197" s="67">
        <f t="shared" si="33"/>
        <v>0</v>
      </c>
      <c r="O197" s="67">
        <f t="shared" si="34"/>
        <v>0</v>
      </c>
      <c r="P197" s="15"/>
    </row>
    <row r="198" spans="1:16" ht="20.25" customHeight="1" x14ac:dyDescent="0.2">
      <c r="A198" s="63" t="s">
        <v>342</v>
      </c>
      <c r="B198" s="76" t="s">
        <v>21</v>
      </c>
      <c r="C198" s="75" t="s">
        <v>92</v>
      </c>
      <c r="D198" s="83" t="s">
        <v>93</v>
      </c>
      <c r="E198" s="83"/>
      <c r="F198" s="83"/>
      <c r="G198" s="83"/>
      <c r="H198" s="83"/>
      <c r="I198" s="83"/>
      <c r="J198" s="83"/>
      <c r="K198" s="65" t="s">
        <v>4</v>
      </c>
      <c r="L198" s="66">
        <v>197.54</v>
      </c>
      <c r="M198" s="67"/>
      <c r="N198" s="67">
        <f>M198*1.2556</f>
        <v>0</v>
      </c>
      <c r="O198" s="67">
        <f t="shared" si="34"/>
        <v>0</v>
      </c>
      <c r="P198" s="15"/>
    </row>
    <row r="199" spans="1:16" ht="20.25" customHeight="1" x14ac:dyDescent="0.2">
      <c r="A199" s="63" t="s">
        <v>343</v>
      </c>
      <c r="B199" s="76" t="s">
        <v>100</v>
      </c>
      <c r="C199" s="75" t="s">
        <v>101</v>
      </c>
      <c r="D199" s="83" t="s">
        <v>102</v>
      </c>
      <c r="E199" s="83"/>
      <c r="F199" s="83"/>
      <c r="G199" s="83"/>
      <c r="H199" s="83"/>
      <c r="I199" s="83"/>
      <c r="J199" s="83"/>
      <c r="K199" s="65" t="s">
        <v>4</v>
      </c>
      <c r="L199" s="66">
        <v>197.54</v>
      </c>
      <c r="M199" s="69"/>
      <c r="N199" s="67">
        <f t="shared" si="33"/>
        <v>0</v>
      </c>
      <c r="O199" s="67">
        <f t="shared" si="34"/>
        <v>0</v>
      </c>
      <c r="P199" s="15"/>
    </row>
    <row r="200" spans="1:16" ht="20.25" customHeight="1" x14ac:dyDescent="0.2">
      <c r="A200" s="63" t="s">
        <v>344</v>
      </c>
      <c r="B200" s="76" t="s">
        <v>21</v>
      </c>
      <c r="C200" s="75" t="s">
        <v>92</v>
      </c>
      <c r="D200" s="85" t="s">
        <v>93</v>
      </c>
      <c r="E200" s="86"/>
      <c r="F200" s="86"/>
      <c r="G200" s="86"/>
      <c r="H200" s="86"/>
      <c r="I200" s="86"/>
      <c r="J200" s="87"/>
      <c r="K200" s="68" t="s">
        <v>4</v>
      </c>
      <c r="L200" s="66">
        <v>197.54</v>
      </c>
      <c r="M200" s="69"/>
      <c r="N200" s="67">
        <f t="shared" si="33"/>
        <v>0</v>
      </c>
      <c r="O200" s="67">
        <f t="shared" si="34"/>
        <v>0</v>
      </c>
      <c r="P200" s="15"/>
    </row>
    <row r="201" spans="1:16" ht="20.25" customHeight="1" x14ac:dyDescent="0.2">
      <c r="A201" s="60" t="s">
        <v>148</v>
      </c>
      <c r="B201" s="84" t="s">
        <v>60</v>
      </c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18"/>
    </row>
    <row r="202" spans="1:16" ht="20.25" customHeight="1" x14ac:dyDescent="0.2">
      <c r="A202" s="63" t="s">
        <v>345</v>
      </c>
      <c r="B202" s="75" t="s">
        <v>14</v>
      </c>
      <c r="C202" s="79">
        <v>17045001</v>
      </c>
      <c r="D202" s="83" t="s">
        <v>18</v>
      </c>
      <c r="E202" s="83"/>
      <c r="F202" s="83"/>
      <c r="G202" s="83"/>
      <c r="H202" s="83"/>
      <c r="I202" s="83"/>
      <c r="J202" s="83"/>
      <c r="K202" s="65" t="s">
        <v>19</v>
      </c>
      <c r="L202" s="66">
        <v>9</v>
      </c>
      <c r="M202" s="67"/>
      <c r="N202" s="67">
        <f>M202*1.2556</f>
        <v>0</v>
      </c>
      <c r="O202" s="67">
        <f>N202*L202</f>
        <v>0</v>
      </c>
      <c r="P202" s="15"/>
    </row>
    <row r="203" spans="1:16" ht="20.25" customHeight="1" x14ac:dyDescent="0.2">
      <c r="A203" s="63" t="s">
        <v>346</v>
      </c>
      <c r="B203" s="75" t="s">
        <v>14</v>
      </c>
      <c r="C203" s="79">
        <v>17045002</v>
      </c>
      <c r="D203" s="83" t="s">
        <v>20</v>
      </c>
      <c r="E203" s="83"/>
      <c r="F203" s="83"/>
      <c r="G203" s="83"/>
      <c r="H203" s="83"/>
      <c r="I203" s="83"/>
      <c r="J203" s="83"/>
      <c r="K203" s="65" t="s">
        <v>5</v>
      </c>
      <c r="L203" s="66">
        <v>9</v>
      </c>
      <c r="M203" s="67"/>
      <c r="N203" s="67">
        <f t="shared" ref="N203:N206" si="35">M203*1.2556</f>
        <v>0</v>
      </c>
      <c r="O203" s="67">
        <f t="shared" ref="O203:O206" si="36">N203*L203</f>
        <v>0</v>
      </c>
      <c r="P203" s="15"/>
    </row>
    <row r="204" spans="1:16" ht="20.25" customHeight="1" x14ac:dyDescent="0.2">
      <c r="A204" s="63" t="s">
        <v>347</v>
      </c>
      <c r="B204" s="75" t="s">
        <v>14</v>
      </c>
      <c r="C204" s="79">
        <v>6001030</v>
      </c>
      <c r="D204" s="83" t="s">
        <v>229</v>
      </c>
      <c r="E204" s="83"/>
      <c r="F204" s="83"/>
      <c r="G204" s="83"/>
      <c r="H204" s="83"/>
      <c r="I204" s="83"/>
      <c r="J204" s="83"/>
      <c r="K204" s="65" t="s">
        <v>90</v>
      </c>
      <c r="L204" s="66">
        <v>50</v>
      </c>
      <c r="M204" s="67"/>
      <c r="N204" s="67">
        <f t="shared" si="35"/>
        <v>0</v>
      </c>
      <c r="O204" s="67">
        <f t="shared" si="36"/>
        <v>0</v>
      </c>
      <c r="P204" s="15"/>
    </row>
    <row r="205" spans="1:16" ht="20.25" customHeight="1" x14ac:dyDescent="0.2">
      <c r="A205" s="63" t="s">
        <v>348</v>
      </c>
      <c r="B205" s="75" t="s">
        <v>14</v>
      </c>
      <c r="C205" s="79">
        <v>6001031</v>
      </c>
      <c r="D205" s="83" t="s">
        <v>178</v>
      </c>
      <c r="E205" s="83"/>
      <c r="F205" s="83"/>
      <c r="G205" s="83"/>
      <c r="H205" s="83"/>
      <c r="I205" s="83"/>
      <c r="J205" s="83"/>
      <c r="K205" s="65" t="s">
        <v>90</v>
      </c>
      <c r="L205" s="66">
        <v>40</v>
      </c>
      <c r="M205" s="67"/>
      <c r="N205" s="67">
        <f t="shared" si="35"/>
        <v>0</v>
      </c>
      <c r="O205" s="67">
        <f t="shared" si="36"/>
        <v>0</v>
      </c>
      <c r="P205" s="15"/>
    </row>
    <row r="206" spans="1:16" ht="20.25" customHeight="1" x14ac:dyDescent="0.2">
      <c r="A206" s="63" t="s">
        <v>349</v>
      </c>
      <c r="B206" s="75" t="s">
        <v>14</v>
      </c>
      <c r="C206" s="79">
        <v>6002046</v>
      </c>
      <c r="D206" s="83" t="s">
        <v>179</v>
      </c>
      <c r="E206" s="83"/>
      <c r="F206" s="83"/>
      <c r="G206" s="83"/>
      <c r="H206" s="83"/>
      <c r="I206" s="83"/>
      <c r="J206" s="83"/>
      <c r="K206" s="65" t="s">
        <v>4</v>
      </c>
      <c r="L206" s="66">
        <v>42</v>
      </c>
      <c r="M206" s="67"/>
      <c r="N206" s="67">
        <f t="shared" si="35"/>
        <v>0</v>
      </c>
      <c r="O206" s="67">
        <f t="shared" si="36"/>
        <v>0</v>
      </c>
      <c r="P206" s="15"/>
    </row>
    <row r="207" spans="1:16" ht="20.25" customHeight="1" x14ac:dyDescent="0.2">
      <c r="A207" s="60" t="s">
        <v>149</v>
      </c>
      <c r="B207" s="84" t="s">
        <v>210</v>
      </c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18"/>
    </row>
    <row r="208" spans="1:16" ht="20.25" customHeight="1" x14ac:dyDescent="0.2">
      <c r="A208" s="63" t="s">
        <v>350</v>
      </c>
      <c r="B208" s="75" t="s">
        <v>14</v>
      </c>
      <c r="C208" s="79">
        <v>5001040</v>
      </c>
      <c r="D208" s="83" t="s">
        <v>211</v>
      </c>
      <c r="E208" s="83"/>
      <c r="F208" s="83"/>
      <c r="G208" s="83"/>
      <c r="H208" s="83"/>
      <c r="I208" s="83"/>
      <c r="J208" s="83"/>
      <c r="K208" s="65" t="s">
        <v>4</v>
      </c>
      <c r="L208" s="66">
        <v>40.44</v>
      </c>
      <c r="M208" s="67"/>
      <c r="N208" s="67">
        <f>M208*1.2556</f>
        <v>0</v>
      </c>
      <c r="O208" s="67">
        <f>N208*L208</f>
        <v>0</v>
      </c>
      <c r="P208" s="15"/>
    </row>
    <row r="209" spans="1:16" ht="20.25" customHeight="1" x14ac:dyDescent="0.2">
      <c r="A209" s="63" t="s">
        <v>351</v>
      </c>
      <c r="B209" s="75" t="s">
        <v>12</v>
      </c>
      <c r="C209" s="79">
        <v>98547</v>
      </c>
      <c r="D209" s="83" t="s">
        <v>212</v>
      </c>
      <c r="E209" s="83" t="s">
        <v>212</v>
      </c>
      <c r="F209" s="83" t="s">
        <v>212</v>
      </c>
      <c r="G209" s="83" t="s">
        <v>212</v>
      </c>
      <c r="H209" s="83" t="s">
        <v>212</v>
      </c>
      <c r="I209" s="83" t="s">
        <v>212</v>
      </c>
      <c r="J209" s="83" t="s">
        <v>212</v>
      </c>
      <c r="K209" s="65" t="s">
        <v>4</v>
      </c>
      <c r="L209" s="66">
        <v>40.44</v>
      </c>
      <c r="M209" s="67"/>
      <c r="N209" s="67">
        <f t="shared" ref="N209:N211" si="37">M209*1.2556</f>
        <v>0</v>
      </c>
      <c r="O209" s="67">
        <f t="shared" ref="O209:O211" si="38">N209*L209</f>
        <v>0</v>
      </c>
      <c r="P209" s="15"/>
    </row>
    <row r="210" spans="1:16" ht="20.25" customHeight="1" x14ac:dyDescent="0.2">
      <c r="A210" s="63" t="s">
        <v>352</v>
      </c>
      <c r="B210" s="76" t="s">
        <v>21</v>
      </c>
      <c r="C210" s="79" t="s">
        <v>213</v>
      </c>
      <c r="D210" s="83" t="s">
        <v>214</v>
      </c>
      <c r="E210" s="83" t="s">
        <v>214</v>
      </c>
      <c r="F210" s="83" t="s">
        <v>214</v>
      </c>
      <c r="G210" s="83" t="s">
        <v>214</v>
      </c>
      <c r="H210" s="83" t="s">
        <v>214</v>
      </c>
      <c r="I210" s="83" t="s">
        <v>214</v>
      </c>
      <c r="J210" s="83" t="s">
        <v>214</v>
      </c>
      <c r="K210" s="65" t="s">
        <v>5</v>
      </c>
      <c r="L210" s="66">
        <v>2</v>
      </c>
      <c r="M210" s="67"/>
      <c r="N210" s="67">
        <f t="shared" si="37"/>
        <v>0</v>
      </c>
      <c r="O210" s="67">
        <f t="shared" si="38"/>
        <v>0</v>
      </c>
      <c r="P210" s="15"/>
    </row>
    <row r="211" spans="1:16" ht="20.25" customHeight="1" x14ac:dyDescent="0.2">
      <c r="A211" s="63" t="s">
        <v>353</v>
      </c>
      <c r="B211" s="75" t="s">
        <v>12</v>
      </c>
      <c r="C211" s="79">
        <v>98569</v>
      </c>
      <c r="D211" s="83" t="s">
        <v>215</v>
      </c>
      <c r="E211" s="83" t="s">
        <v>215</v>
      </c>
      <c r="F211" s="83" t="s">
        <v>215</v>
      </c>
      <c r="G211" s="83" t="s">
        <v>215</v>
      </c>
      <c r="H211" s="83" t="s">
        <v>215</v>
      </c>
      <c r="I211" s="83" t="s">
        <v>215</v>
      </c>
      <c r="J211" s="83" t="s">
        <v>215</v>
      </c>
      <c r="K211" s="65" t="s">
        <v>4</v>
      </c>
      <c r="L211" s="66">
        <v>40.44</v>
      </c>
      <c r="M211" s="67"/>
      <c r="N211" s="67">
        <f t="shared" si="37"/>
        <v>0</v>
      </c>
      <c r="O211" s="67">
        <f t="shared" si="38"/>
        <v>0</v>
      </c>
      <c r="P211" s="15"/>
    </row>
    <row r="212" spans="1:16" ht="20.25" customHeight="1" x14ac:dyDescent="0.2">
      <c r="A212" s="60" t="s">
        <v>354</v>
      </c>
      <c r="B212" s="84" t="s">
        <v>95</v>
      </c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18"/>
    </row>
    <row r="213" spans="1:16" ht="20.25" customHeight="1" x14ac:dyDescent="0.2">
      <c r="A213" s="63" t="s">
        <v>355</v>
      </c>
      <c r="B213" s="76" t="s">
        <v>21</v>
      </c>
      <c r="C213" s="75" t="s">
        <v>96</v>
      </c>
      <c r="D213" s="125" t="s">
        <v>97</v>
      </c>
      <c r="E213" s="126"/>
      <c r="F213" s="126"/>
      <c r="G213" s="126"/>
      <c r="H213" s="126"/>
      <c r="I213" s="126"/>
      <c r="J213" s="127"/>
      <c r="K213" s="68" t="s">
        <v>5</v>
      </c>
      <c r="L213" s="81">
        <v>3</v>
      </c>
      <c r="M213" s="69"/>
      <c r="N213" s="67">
        <f>M213*1.2556</f>
        <v>0</v>
      </c>
      <c r="O213" s="67">
        <f>N213*L213</f>
        <v>0</v>
      </c>
      <c r="P213" s="15"/>
    </row>
    <row r="214" spans="1:16" ht="20.25" customHeight="1" x14ac:dyDescent="0.2">
      <c r="A214" s="63" t="s">
        <v>356</v>
      </c>
      <c r="B214" s="75" t="s">
        <v>12</v>
      </c>
      <c r="C214" s="82">
        <v>87263</v>
      </c>
      <c r="D214" s="85" t="s">
        <v>98</v>
      </c>
      <c r="E214" s="86"/>
      <c r="F214" s="86"/>
      <c r="G214" s="86"/>
      <c r="H214" s="86"/>
      <c r="I214" s="86"/>
      <c r="J214" s="87"/>
      <c r="K214" s="68" t="s">
        <v>4</v>
      </c>
      <c r="L214" s="81">
        <v>45</v>
      </c>
      <c r="M214" s="69"/>
      <c r="N214" s="67">
        <f>M214*1.2556</f>
        <v>0</v>
      </c>
      <c r="O214" s="67">
        <f>N214*L214</f>
        <v>0</v>
      </c>
      <c r="P214" s="15"/>
    </row>
    <row r="215" spans="1:16" ht="20.25" customHeight="1" x14ac:dyDescent="0.2">
      <c r="A215" s="60" t="s">
        <v>357</v>
      </c>
      <c r="B215" s="84" t="s">
        <v>17</v>
      </c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18"/>
    </row>
    <row r="216" spans="1:16" ht="20.25" customHeight="1" x14ac:dyDescent="0.2">
      <c r="A216" s="63" t="s">
        <v>358</v>
      </c>
      <c r="B216" s="75" t="s">
        <v>14</v>
      </c>
      <c r="C216" s="79">
        <v>8002068</v>
      </c>
      <c r="D216" s="83" t="s">
        <v>230</v>
      </c>
      <c r="E216" s="83"/>
      <c r="F216" s="83"/>
      <c r="G216" s="83"/>
      <c r="H216" s="83"/>
      <c r="I216" s="83"/>
      <c r="J216" s="83"/>
      <c r="K216" s="65" t="s">
        <v>4</v>
      </c>
      <c r="L216" s="66">
        <v>3</v>
      </c>
      <c r="M216" s="67"/>
      <c r="N216" s="67">
        <f>M216*1.2556</f>
        <v>0</v>
      </c>
      <c r="O216" s="67">
        <f>N216*L216</f>
        <v>0</v>
      </c>
      <c r="P216" s="15"/>
    </row>
    <row r="217" spans="1:16" ht="20.25" customHeight="1" x14ac:dyDescent="0.2">
      <c r="A217" s="63" t="s">
        <v>359</v>
      </c>
      <c r="B217" s="75" t="s">
        <v>14</v>
      </c>
      <c r="C217" s="79">
        <v>7001013</v>
      </c>
      <c r="D217" s="83" t="s">
        <v>231</v>
      </c>
      <c r="E217" s="83"/>
      <c r="F217" s="83"/>
      <c r="G217" s="83"/>
      <c r="H217" s="83"/>
      <c r="I217" s="83"/>
      <c r="J217" s="83"/>
      <c r="K217" s="65" t="s">
        <v>24</v>
      </c>
      <c r="L217" s="66">
        <v>3</v>
      </c>
      <c r="M217" s="67"/>
      <c r="N217" s="67">
        <f t="shared" ref="N217" si="39">M217*1.2556</f>
        <v>0</v>
      </c>
      <c r="O217" s="67">
        <f t="shared" ref="O217" si="40">N217*L217</f>
        <v>0</v>
      </c>
      <c r="P217" s="15"/>
    </row>
    <row r="218" spans="1:16" ht="20.25" customHeight="1" x14ac:dyDescent="0.2">
      <c r="A218" s="60" t="s">
        <v>360</v>
      </c>
      <c r="B218" s="84" t="s">
        <v>44</v>
      </c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18"/>
    </row>
    <row r="219" spans="1:16" ht="20.25" customHeight="1" x14ac:dyDescent="0.2">
      <c r="A219" s="63" t="s">
        <v>361</v>
      </c>
      <c r="B219" s="76" t="s">
        <v>12</v>
      </c>
      <c r="C219" s="79">
        <v>91926</v>
      </c>
      <c r="D219" s="83" t="s">
        <v>47</v>
      </c>
      <c r="E219" s="83" t="s">
        <v>47</v>
      </c>
      <c r="F219" s="83" t="s">
        <v>47</v>
      </c>
      <c r="G219" s="83" t="s">
        <v>47</v>
      </c>
      <c r="H219" s="83" t="s">
        <v>47</v>
      </c>
      <c r="I219" s="83" t="s">
        <v>47</v>
      </c>
      <c r="J219" s="83" t="s">
        <v>47</v>
      </c>
      <c r="K219" s="65" t="s">
        <v>25</v>
      </c>
      <c r="L219" s="66">
        <v>57</v>
      </c>
      <c r="M219" s="67"/>
      <c r="N219" s="67">
        <f t="shared" ref="N219:N230" si="41">M219*1.2556</f>
        <v>0</v>
      </c>
      <c r="O219" s="67">
        <f t="shared" ref="O219:O230" si="42">N219*L219</f>
        <v>0</v>
      </c>
      <c r="P219" s="15"/>
    </row>
    <row r="220" spans="1:16" ht="20.25" customHeight="1" x14ac:dyDescent="0.2">
      <c r="A220" s="63" t="s">
        <v>362</v>
      </c>
      <c r="B220" s="76" t="s">
        <v>12</v>
      </c>
      <c r="C220" s="79">
        <v>91928</v>
      </c>
      <c r="D220" s="83" t="s">
        <v>48</v>
      </c>
      <c r="E220" s="83" t="s">
        <v>48</v>
      </c>
      <c r="F220" s="83" t="s">
        <v>48</v>
      </c>
      <c r="G220" s="83" t="s">
        <v>48</v>
      </c>
      <c r="H220" s="83" t="s">
        <v>48</v>
      </c>
      <c r="I220" s="83" t="s">
        <v>48</v>
      </c>
      <c r="J220" s="83" t="s">
        <v>48</v>
      </c>
      <c r="K220" s="65" t="s">
        <v>25</v>
      </c>
      <c r="L220" s="66">
        <v>57</v>
      </c>
      <c r="M220" s="67"/>
      <c r="N220" s="67">
        <f t="shared" si="41"/>
        <v>0</v>
      </c>
      <c r="O220" s="67">
        <f t="shared" si="42"/>
        <v>0</v>
      </c>
      <c r="P220" s="15"/>
    </row>
    <row r="221" spans="1:16" ht="20.25" customHeight="1" x14ac:dyDescent="0.2">
      <c r="A221" s="63" t="s">
        <v>363</v>
      </c>
      <c r="B221" s="75" t="s">
        <v>14</v>
      </c>
      <c r="C221" s="79">
        <v>9009053</v>
      </c>
      <c r="D221" s="83" t="s">
        <v>49</v>
      </c>
      <c r="E221" s="83" t="s">
        <v>49</v>
      </c>
      <c r="F221" s="83" t="s">
        <v>49</v>
      </c>
      <c r="G221" s="83" t="s">
        <v>49</v>
      </c>
      <c r="H221" s="83" t="s">
        <v>49</v>
      </c>
      <c r="I221" s="83" t="s">
        <v>49</v>
      </c>
      <c r="J221" s="83" t="s">
        <v>49</v>
      </c>
      <c r="K221" s="65" t="s">
        <v>24</v>
      </c>
      <c r="L221" s="66">
        <v>6</v>
      </c>
      <c r="M221" s="67"/>
      <c r="N221" s="67">
        <f t="shared" si="41"/>
        <v>0</v>
      </c>
      <c r="O221" s="67">
        <f t="shared" si="42"/>
        <v>0</v>
      </c>
      <c r="P221" s="15"/>
    </row>
    <row r="222" spans="1:16" ht="20.25" customHeight="1" x14ac:dyDescent="0.2">
      <c r="A222" s="63" t="s">
        <v>364</v>
      </c>
      <c r="B222" s="76" t="s">
        <v>21</v>
      </c>
      <c r="C222" s="79" t="s">
        <v>55</v>
      </c>
      <c r="D222" s="83" t="s">
        <v>56</v>
      </c>
      <c r="E222" s="83" t="s">
        <v>56</v>
      </c>
      <c r="F222" s="83" t="s">
        <v>56</v>
      </c>
      <c r="G222" s="83" t="s">
        <v>56</v>
      </c>
      <c r="H222" s="83" t="s">
        <v>56</v>
      </c>
      <c r="I222" s="83" t="s">
        <v>56</v>
      </c>
      <c r="J222" s="83" t="s">
        <v>56</v>
      </c>
      <c r="K222" s="65" t="s">
        <v>36</v>
      </c>
      <c r="L222" s="66">
        <v>5</v>
      </c>
      <c r="M222" s="67"/>
      <c r="N222" s="67">
        <f t="shared" si="41"/>
        <v>0</v>
      </c>
      <c r="O222" s="67">
        <f t="shared" si="42"/>
        <v>0</v>
      </c>
      <c r="P222" s="15"/>
    </row>
    <row r="223" spans="1:16" ht="20.25" customHeight="1" x14ac:dyDescent="0.2">
      <c r="A223" s="63" t="s">
        <v>365</v>
      </c>
      <c r="B223" s="76" t="s">
        <v>21</v>
      </c>
      <c r="C223" s="79" t="s">
        <v>57</v>
      </c>
      <c r="D223" s="83" t="s">
        <v>58</v>
      </c>
      <c r="E223" s="83" t="s">
        <v>58</v>
      </c>
      <c r="F223" s="83" t="s">
        <v>58</v>
      </c>
      <c r="G223" s="83" t="s">
        <v>58</v>
      </c>
      <c r="H223" s="83" t="s">
        <v>58</v>
      </c>
      <c r="I223" s="83" t="s">
        <v>58</v>
      </c>
      <c r="J223" s="83" t="s">
        <v>58</v>
      </c>
      <c r="K223" s="65" t="s">
        <v>36</v>
      </c>
      <c r="L223" s="66">
        <v>5</v>
      </c>
      <c r="M223" s="67"/>
      <c r="N223" s="67">
        <f t="shared" si="41"/>
        <v>0</v>
      </c>
      <c r="O223" s="67">
        <f t="shared" si="42"/>
        <v>0</v>
      </c>
      <c r="P223" s="15"/>
    </row>
    <row r="224" spans="1:16" ht="20.25" customHeight="1" x14ac:dyDescent="0.2">
      <c r="A224" s="63" t="s">
        <v>366</v>
      </c>
      <c r="B224" s="75" t="s">
        <v>14</v>
      </c>
      <c r="C224" s="79">
        <v>9002055</v>
      </c>
      <c r="D224" s="83" t="s">
        <v>217</v>
      </c>
      <c r="E224" s="83"/>
      <c r="F224" s="83"/>
      <c r="G224" s="83"/>
      <c r="H224" s="83"/>
      <c r="I224" s="83"/>
      <c r="J224" s="83"/>
      <c r="K224" s="65" t="s">
        <v>25</v>
      </c>
      <c r="L224" s="66">
        <v>57</v>
      </c>
      <c r="M224" s="67"/>
      <c r="N224" s="67">
        <f t="shared" si="41"/>
        <v>0</v>
      </c>
      <c r="O224" s="67">
        <f t="shared" si="42"/>
        <v>0</v>
      </c>
      <c r="P224" s="15"/>
    </row>
    <row r="225" spans="1:19" ht="20.25" customHeight="1" x14ac:dyDescent="0.2">
      <c r="A225" s="63" t="s">
        <v>367</v>
      </c>
      <c r="B225" s="75" t="s">
        <v>14</v>
      </c>
      <c r="C225" s="79">
        <v>9005023</v>
      </c>
      <c r="D225" s="83" t="s">
        <v>218</v>
      </c>
      <c r="E225" s="83"/>
      <c r="F225" s="83"/>
      <c r="G225" s="83"/>
      <c r="H225" s="83"/>
      <c r="I225" s="83"/>
      <c r="J225" s="83"/>
      <c r="K225" s="65" t="s">
        <v>24</v>
      </c>
      <c r="L225" s="66">
        <v>5</v>
      </c>
      <c r="M225" s="67"/>
      <c r="N225" s="67">
        <f t="shared" si="41"/>
        <v>0</v>
      </c>
      <c r="O225" s="67">
        <f t="shared" si="42"/>
        <v>0</v>
      </c>
      <c r="P225" s="15"/>
    </row>
    <row r="226" spans="1:19" ht="20.25" customHeight="1" x14ac:dyDescent="0.2">
      <c r="A226" s="63" t="s">
        <v>368</v>
      </c>
      <c r="B226" s="75" t="s">
        <v>14</v>
      </c>
      <c r="C226" s="79">
        <v>9008010</v>
      </c>
      <c r="D226" s="83" t="s">
        <v>219</v>
      </c>
      <c r="E226" s="83"/>
      <c r="F226" s="83"/>
      <c r="G226" s="83"/>
      <c r="H226" s="83"/>
      <c r="I226" s="83"/>
      <c r="J226" s="83"/>
      <c r="K226" s="65" t="s">
        <v>24</v>
      </c>
      <c r="L226" s="66">
        <v>2</v>
      </c>
      <c r="M226" s="67"/>
      <c r="N226" s="67">
        <f t="shared" si="41"/>
        <v>0</v>
      </c>
      <c r="O226" s="67">
        <f t="shared" si="42"/>
        <v>0</v>
      </c>
      <c r="P226" s="15"/>
    </row>
    <row r="227" spans="1:19" ht="20.25" customHeight="1" x14ac:dyDescent="0.2">
      <c r="A227" s="63" t="s">
        <v>369</v>
      </c>
      <c r="B227" s="75" t="s">
        <v>14</v>
      </c>
      <c r="C227" s="79">
        <v>9008011</v>
      </c>
      <c r="D227" s="83" t="s">
        <v>220</v>
      </c>
      <c r="E227" s="83"/>
      <c r="F227" s="83"/>
      <c r="G227" s="83"/>
      <c r="H227" s="83"/>
      <c r="I227" s="83"/>
      <c r="J227" s="83"/>
      <c r="K227" s="65" t="s">
        <v>24</v>
      </c>
      <c r="L227" s="66">
        <v>2</v>
      </c>
      <c r="M227" s="67"/>
      <c r="N227" s="67">
        <f t="shared" si="41"/>
        <v>0</v>
      </c>
      <c r="O227" s="67">
        <f t="shared" si="42"/>
        <v>0</v>
      </c>
      <c r="P227" s="15"/>
    </row>
    <row r="228" spans="1:19" ht="20.25" customHeight="1" x14ac:dyDescent="0.2">
      <c r="A228" s="63" t="s">
        <v>370</v>
      </c>
      <c r="B228" s="75" t="s">
        <v>14</v>
      </c>
      <c r="C228" s="79">
        <v>9008012</v>
      </c>
      <c r="D228" s="83" t="s">
        <v>221</v>
      </c>
      <c r="E228" s="83"/>
      <c r="F228" s="83"/>
      <c r="G228" s="83"/>
      <c r="H228" s="83"/>
      <c r="I228" s="83"/>
      <c r="J228" s="83"/>
      <c r="K228" s="65" t="s">
        <v>24</v>
      </c>
      <c r="L228" s="66">
        <v>2</v>
      </c>
      <c r="M228" s="67"/>
      <c r="N228" s="67">
        <f t="shared" si="41"/>
        <v>0</v>
      </c>
      <c r="O228" s="67">
        <f t="shared" si="42"/>
        <v>0</v>
      </c>
      <c r="P228" s="15"/>
    </row>
    <row r="229" spans="1:19" ht="20.25" customHeight="1" x14ac:dyDescent="0.2">
      <c r="A229" s="63" t="s">
        <v>371</v>
      </c>
      <c r="B229" s="75" t="s">
        <v>14</v>
      </c>
      <c r="C229" s="79">
        <v>9008013</v>
      </c>
      <c r="D229" s="83" t="s">
        <v>222</v>
      </c>
      <c r="E229" s="83"/>
      <c r="F229" s="83"/>
      <c r="G229" s="83"/>
      <c r="H229" s="83"/>
      <c r="I229" s="83"/>
      <c r="J229" s="83"/>
      <c r="K229" s="65" t="s">
        <v>24</v>
      </c>
      <c r="L229" s="66">
        <v>2</v>
      </c>
      <c r="M229" s="67"/>
      <c r="N229" s="67">
        <f t="shared" si="41"/>
        <v>0</v>
      </c>
      <c r="O229" s="67">
        <f t="shared" si="42"/>
        <v>0</v>
      </c>
      <c r="P229" s="15"/>
    </row>
    <row r="230" spans="1:19" ht="20.25" customHeight="1" x14ac:dyDescent="0.2">
      <c r="A230" s="63" t="s">
        <v>372</v>
      </c>
      <c r="B230" s="75" t="s">
        <v>14</v>
      </c>
      <c r="C230" s="79">
        <v>9005081</v>
      </c>
      <c r="D230" s="83" t="s">
        <v>227</v>
      </c>
      <c r="E230" s="83"/>
      <c r="F230" s="83"/>
      <c r="G230" s="83"/>
      <c r="H230" s="83"/>
      <c r="I230" s="83"/>
      <c r="J230" s="83"/>
      <c r="K230" s="65" t="s">
        <v>24</v>
      </c>
      <c r="L230" s="66">
        <v>1</v>
      </c>
      <c r="M230" s="67"/>
      <c r="N230" s="67">
        <f t="shared" si="41"/>
        <v>0</v>
      </c>
      <c r="O230" s="67">
        <f t="shared" si="42"/>
        <v>0</v>
      </c>
      <c r="P230" s="15"/>
    </row>
    <row r="231" spans="1:19" ht="15" x14ac:dyDescent="0.2">
      <c r="A231" s="88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61"/>
      <c r="N231" s="61"/>
      <c r="O231" s="62"/>
      <c r="P231" s="17"/>
    </row>
    <row r="232" spans="1:19" customFormat="1" ht="34.5" customHeight="1" x14ac:dyDescent="0.25">
      <c r="A232" s="60">
        <v>11</v>
      </c>
      <c r="B232" s="84" t="s">
        <v>67</v>
      </c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18">
        <f>SUM(O233:O237)</f>
        <v>0</v>
      </c>
      <c r="R232" s="59"/>
      <c r="S232" s="59"/>
    </row>
    <row r="233" spans="1:19" ht="20.25" customHeight="1" x14ac:dyDescent="0.2">
      <c r="A233" s="63" t="s">
        <v>150</v>
      </c>
      <c r="B233" s="76" t="s">
        <v>100</v>
      </c>
      <c r="C233" s="75" t="s">
        <v>101</v>
      </c>
      <c r="D233" s="83" t="s">
        <v>102</v>
      </c>
      <c r="E233" s="83"/>
      <c r="F233" s="83"/>
      <c r="G233" s="83"/>
      <c r="H233" s="83"/>
      <c r="I233" s="83"/>
      <c r="J233" s="83"/>
      <c r="K233" s="65" t="s">
        <v>4</v>
      </c>
      <c r="L233" s="66">
        <v>10000</v>
      </c>
      <c r="M233" s="69"/>
      <c r="N233" s="67">
        <f>M233*1.2556</f>
        <v>0</v>
      </c>
      <c r="O233" s="67">
        <f>N233*L233</f>
        <v>0</v>
      </c>
      <c r="P233" s="15"/>
    </row>
    <row r="234" spans="1:19" ht="20.25" customHeight="1" x14ac:dyDescent="0.2">
      <c r="A234" s="63" t="s">
        <v>373</v>
      </c>
      <c r="B234" s="76" t="s">
        <v>21</v>
      </c>
      <c r="C234" s="75" t="s">
        <v>92</v>
      </c>
      <c r="D234" s="85" t="s">
        <v>93</v>
      </c>
      <c r="E234" s="86"/>
      <c r="F234" s="86"/>
      <c r="G234" s="86"/>
      <c r="H234" s="86"/>
      <c r="I234" s="86"/>
      <c r="J234" s="87"/>
      <c r="K234" s="68" t="s">
        <v>4</v>
      </c>
      <c r="L234" s="66">
        <v>10000</v>
      </c>
      <c r="M234" s="69"/>
      <c r="N234" s="67">
        <f t="shared" ref="N234:N237" si="43">M234*1.2556</f>
        <v>0</v>
      </c>
      <c r="O234" s="67">
        <f t="shared" ref="O234:O237" si="44">N234*L234</f>
        <v>0</v>
      </c>
      <c r="P234" s="15"/>
    </row>
    <row r="235" spans="1:19" ht="20.25" customHeight="1" x14ac:dyDescent="0.2">
      <c r="A235" s="63" t="s">
        <v>374</v>
      </c>
      <c r="B235" s="76" t="s">
        <v>12</v>
      </c>
      <c r="C235" s="75">
        <v>88489</v>
      </c>
      <c r="D235" s="83" t="s">
        <v>94</v>
      </c>
      <c r="E235" s="83"/>
      <c r="F235" s="83"/>
      <c r="G235" s="83"/>
      <c r="H235" s="83"/>
      <c r="I235" s="83"/>
      <c r="J235" s="83"/>
      <c r="K235" s="65" t="s">
        <v>4</v>
      </c>
      <c r="L235" s="66">
        <v>10000</v>
      </c>
      <c r="M235" s="69"/>
      <c r="N235" s="67">
        <f t="shared" si="43"/>
        <v>0</v>
      </c>
      <c r="O235" s="67">
        <f t="shared" si="44"/>
        <v>0</v>
      </c>
      <c r="P235" s="15"/>
    </row>
    <row r="236" spans="1:19" ht="20.25" customHeight="1" x14ac:dyDescent="0.2">
      <c r="A236" s="63" t="s">
        <v>375</v>
      </c>
      <c r="B236" s="76" t="s">
        <v>14</v>
      </c>
      <c r="C236" s="79">
        <v>15002011</v>
      </c>
      <c r="D236" s="122" t="s">
        <v>111</v>
      </c>
      <c r="E236" s="123"/>
      <c r="F236" s="123"/>
      <c r="G236" s="123"/>
      <c r="H236" s="123"/>
      <c r="I236" s="123"/>
      <c r="J236" s="124"/>
      <c r="K236" s="65" t="s">
        <v>4</v>
      </c>
      <c r="L236" s="66">
        <v>8071</v>
      </c>
      <c r="M236" s="67"/>
      <c r="N236" s="67">
        <f t="shared" si="43"/>
        <v>0</v>
      </c>
      <c r="O236" s="67">
        <f t="shared" si="44"/>
        <v>0</v>
      </c>
      <c r="P236" s="15"/>
    </row>
    <row r="237" spans="1:19" ht="20.25" customHeight="1" x14ac:dyDescent="0.2">
      <c r="A237" s="63" t="s">
        <v>376</v>
      </c>
      <c r="B237" s="76" t="s">
        <v>14</v>
      </c>
      <c r="C237" s="79">
        <v>15003010</v>
      </c>
      <c r="D237" s="122" t="s">
        <v>112</v>
      </c>
      <c r="E237" s="123"/>
      <c r="F237" s="123"/>
      <c r="G237" s="123"/>
      <c r="H237" s="123"/>
      <c r="I237" s="123"/>
      <c r="J237" s="124"/>
      <c r="K237" s="65" t="s">
        <v>4</v>
      </c>
      <c r="L237" s="66">
        <v>7000</v>
      </c>
      <c r="M237" s="67"/>
      <c r="N237" s="67">
        <f t="shared" si="43"/>
        <v>0</v>
      </c>
      <c r="O237" s="67">
        <f t="shared" si="44"/>
        <v>0</v>
      </c>
      <c r="P237" s="15"/>
    </row>
    <row r="238" spans="1:19" ht="15" x14ac:dyDescent="0.2">
      <c r="A238" s="88"/>
      <c r="B238" s="89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61"/>
      <c r="N238" s="61"/>
      <c r="O238" s="62"/>
      <c r="P238" s="17"/>
    </row>
    <row r="239" spans="1:19" s="20" customFormat="1" ht="21.75" customHeight="1" x14ac:dyDescent="0.3">
      <c r="A239" s="60">
        <v>12</v>
      </c>
      <c r="B239" s="116" t="s">
        <v>26</v>
      </c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  <c r="M239" s="117"/>
      <c r="N239" s="117"/>
      <c r="O239" s="118"/>
      <c r="P239" s="18">
        <f>SUM(O241)</f>
        <v>0</v>
      </c>
      <c r="R239" s="59"/>
      <c r="S239" s="59"/>
    </row>
    <row r="240" spans="1:19" ht="15" x14ac:dyDescent="0.2">
      <c r="A240" s="88"/>
      <c r="B240" s="89"/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61"/>
      <c r="N240" s="61"/>
      <c r="O240" s="62"/>
      <c r="P240" s="17"/>
    </row>
    <row r="241" spans="1:19" s="20" customFormat="1" ht="24" customHeight="1" x14ac:dyDescent="0.3">
      <c r="A241" s="63" t="s">
        <v>377</v>
      </c>
      <c r="B241" s="76" t="s">
        <v>21</v>
      </c>
      <c r="C241" s="64" t="s">
        <v>27</v>
      </c>
      <c r="D241" s="113" t="s">
        <v>28</v>
      </c>
      <c r="E241" s="114"/>
      <c r="F241" s="114"/>
      <c r="G241" s="114"/>
      <c r="H241" s="114"/>
      <c r="I241" s="114"/>
      <c r="J241" s="115"/>
      <c r="K241" s="68" t="s">
        <v>4</v>
      </c>
      <c r="L241" s="70">
        <v>8890</v>
      </c>
      <c r="M241" s="71"/>
      <c r="N241" s="71">
        <f>M241*1.2556</f>
        <v>0</v>
      </c>
      <c r="O241" s="71">
        <f>N241*L241</f>
        <v>0</v>
      </c>
      <c r="P241" s="58"/>
      <c r="R241" s="59"/>
      <c r="S241" s="59"/>
    </row>
    <row r="242" spans="1:19" s="20" customFormat="1" ht="15" customHeight="1" thickBot="1" x14ac:dyDescent="0.35">
      <c r="A242" s="43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7"/>
    </row>
    <row r="243" spans="1:19" s="33" customFormat="1" ht="24" customHeight="1" thickBot="1" x14ac:dyDescent="0.35">
      <c r="A243" s="110" t="s">
        <v>31</v>
      </c>
      <c r="B243" s="111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2"/>
      <c r="P243" s="32">
        <f>SUM(P7,P34,P43,P52,P58,P62,P78,P124,P232,P239,P128,P173)</f>
        <v>0</v>
      </c>
    </row>
    <row r="246" spans="1:19" x14ac:dyDescent="0.2">
      <c r="P246" s="50"/>
    </row>
    <row r="247" spans="1:19" x14ac:dyDescent="0.2">
      <c r="P247" s="50"/>
    </row>
    <row r="248" spans="1:19" x14ac:dyDescent="0.2">
      <c r="P248" s="50"/>
    </row>
  </sheetData>
  <mergeCells count="237">
    <mergeCell ref="A240:L240"/>
    <mergeCell ref="A243:O243"/>
    <mergeCell ref="D241:J241"/>
    <mergeCell ref="B23:O23"/>
    <mergeCell ref="A33:L33"/>
    <mergeCell ref="B34:O34"/>
    <mergeCell ref="D38:J38"/>
    <mergeCell ref="A42:L42"/>
    <mergeCell ref="B43:O43"/>
    <mergeCell ref="A44:L44"/>
    <mergeCell ref="B45:O45"/>
    <mergeCell ref="D46:J46"/>
    <mergeCell ref="B58:O58"/>
    <mergeCell ref="A63:L63"/>
    <mergeCell ref="B64:O64"/>
    <mergeCell ref="D65:J65"/>
    <mergeCell ref="D72:J72"/>
    <mergeCell ref="A77:L77"/>
    <mergeCell ref="A79:L79"/>
    <mergeCell ref="B80:O80"/>
    <mergeCell ref="D233:J233"/>
    <mergeCell ref="D234:J234"/>
    <mergeCell ref="D237:J237"/>
    <mergeCell ref="A231:L231"/>
    <mergeCell ref="B232:O232"/>
    <mergeCell ref="D235:J235"/>
    <mergeCell ref="D236:J236"/>
    <mergeCell ref="A238:L238"/>
    <mergeCell ref="B239:O239"/>
    <mergeCell ref="D223:J223"/>
    <mergeCell ref="D224:J224"/>
    <mergeCell ref="D225:J225"/>
    <mergeCell ref="D226:J226"/>
    <mergeCell ref="D227:J227"/>
    <mergeCell ref="D228:J228"/>
    <mergeCell ref="D229:J229"/>
    <mergeCell ref="D230:J230"/>
    <mergeCell ref="D222:J222"/>
    <mergeCell ref="D213:J213"/>
    <mergeCell ref="D214:J214"/>
    <mergeCell ref="D217:J217"/>
    <mergeCell ref="D220:J220"/>
    <mergeCell ref="D221:J221"/>
    <mergeCell ref="B215:O215"/>
    <mergeCell ref="D216:J216"/>
    <mergeCell ref="B218:O218"/>
    <mergeCell ref="D219:J219"/>
    <mergeCell ref="D204:J204"/>
    <mergeCell ref="D206:J206"/>
    <mergeCell ref="D208:J208"/>
    <mergeCell ref="D209:J209"/>
    <mergeCell ref="D210:J210"/>
    <mergeCell ref="D205:J205"/>
    <mergeCell ref="B207:O207"/>
    <mergeCell ref="D211:J211"/>
    <mergeCell ref="B212:O212"/>
    <mergeCell ref="D195:J195"/>
    <mergeCell ref="D196:J196"/>
    <mergeCell ref="D198:J198"/>
    <mergeCell ref="D199:J199"/>
    <mergeCell ref="D200:J200"/>
    <mergeCell ref="D202:J202"/>
    <mergeCell ref="D203:J203"/>
    <mergeCell ref="D197:J197"/>
    <mergeCell ref="B201:O201"/>
    <mergeCell ref="D186:J186"/>
    <mergeCell ref="D188:J188"/>
    <mergeCell ref="D189:J189"/>
    <mergeCell ref="D190:J190"/>
    <mergeCell ref="D192:J192"/>
    <mergeCell ref="D194:J194"/>
    <mergeCell ref="B187:O187"/>
    <mergeCell ref="D191:J191"/>
    <mergeCell ref="B193:O193"/>
    <mergeCell ref="D180:J180"/>
    <mergeCell ref="D181:J181"/>
    <mergeCell ref="D182:J182"/>
    <mergeCell ref="D183:J183"/>
    <mergeCell ref="D184:J184"/>
    <mergeCell ref="D185:J185"/>
    <mergeCell ref="D177:J177"/>
    <mergeCell ref="D178:J178"/>
    <mergeCell ref="D179:J179"/>
    <mergeCell ref="D168:J168"/>
    <mergeCell ref="D169:J169"/>
    <mergeCell ref="D170:J170"/>
    <mergeCell ref="D171:J171"/>
    <mergeCell ref="A172:L172"/>
    <mergeCell ref="B173:O173"/>
    <mergeCell ref="A174:L174"/>
    <mergeCell ref="B175:O175"/>
    <mergeCell ref="D176:J176"/>
    <mergeCell ref="D161:J161"/>
    <mergeCell ref="D162:J162"/>
    <mergeCell ref="D164:J164"/>
    <mergeCell ref="D165:J165"/>
    <mergeCell ref="D166:J166"/>
    <mergeCell ref="D167:J167"/>
    <mergeCell ref="B159:O159"/>
    <mergeCell ref="D160:J160"/>
    <mergeCell ref="D163:J163"/>
    <mergeCell ref="D150:J150"/>
    <mergeCell ref="D152:J152"/>
    <mergeCell ref="D153:J153"/>
    <mergeCell ref="D154:J154"/>
    <mergeCell ref="D157:J157"/>
    <mergeCell ref="D158:J158"/>
    <mergeCell ref="B151:O151"/>
    <mergeCell ref="D155:J155"/>
    <mergeCell ref="B156:O156"/>
    <mergeCell ref="D141:J141"/>
    <mergeCell ref="D143:J143"/>
    <mergeCell ref="D144:J144"/>
    <mergeCell ref="D145:J145"/>
    <mergeCell ref="D147:J147"/>
    <mergeCell ref="D148:J148"/>
    <mergeCell ref="D149:J149"/>
    <mergeCell ref="B142:O142"/>
    <mergeCell ref="D146:J146"/>
    <mergeCell ref="D135:J135"/>
    <mergeCell ref="D137:J137"/>
    <mergeCell ref="D138:J138"/>
    <mergeCell ref="D139:J139"/>
    <mergeCell ref="D132:J132"/>
    <mergeCell ref="D133:J133"/>
    <mergeCell ref="D134:J134"/>
    <mergeCell ref="B136:O136"/>
    <mergeCell ref="D140:J140"/>
    <mergeCell ref="B124:O124"/>
    <mergeCell ref="D126:J126"/>
    <mergeCell ref="A127:L127"/>
    <mergeCell ref="B128:O128"/>
    <mergeCell ref="A129:L129"/>
    <mergeCell ref="A123:L123"/>
    <mergeCell ref="A125:L125"/>
    <mergeCell ref="B130:O130"/>
    <mergeCell ref="D131:J131"/>
    <mergeCell ref="D112:J112"/>
    <mergeCell ref="D113:J113"/>
    <mergeCell ref="D107:J107"/>
    <mergeCell ref="D115:J115"/>
    <mergeCell ref="D116:J116"/>
    <mergeCell ref="D117:J117"/>
    <mergeCell ref="D119:J119"/>
    <mergeCell ref="D121:J121"/>
    <mergeCell ref="D122:J122"/>
    <mergeCell ref="B114:O114"/>
    <mergeCell ref="D118:J118"/>
    <mergeCell ref="B120:O120"/>
    <mergeCell ref="D70:J70"/>
    <mergeCell ref="D73:J73"/>
    <mergeCell ref="D74:J74"/>
    <mergeCell ref="D105:J105"/>
    <mergeCell ref="D106:J106"/>
    <mergeCell ref="D108:J108"/>
    <mergeCell ref="D109:J109"/>
    <mergeCell ref="D110:J110"/>
    <mergeCell ref="D111:J111"/>
    <mergeCell ref="D104:J104"/>
    <mergeCell ref="D100:J100"/>
    <mergeCell ref="D84:J84"/>
    <mergeCell ref="D85:J85"/>
    <mergeCell ref="D96:J96"/>
    <mergeCell ref="D97:J97"/>
    <mergeCell ref="D99:J99"/>
    <mergeCell ref="D89:J89"/>
    <mergeCell ref="D93:J93"/>
    <mergeCell ref="D98:J98"/>
    <mergeCell ref="D87:J87"/>
    <mergeCell ref="D88:J88"/>
    <mergeCell ref="B91:O91"/>
    <mergeCell ref="D86:J86"/>
    <mergeCell ref="D90:J90"/>
    <mergeCell ref="D59:J59"/>
    <mergeCell ref="B62:O62"/>
    <mergeCell ref="D39:J39"/>
    <mergeCell ref="B49:O49"/>
    <mergeCell ref="D50:J50"/>
    <mergeCell ref="D15:J15"/>
    <mergeCell ref="D16:J16"/>
    <mergeCell ref="B19:O19"/>
    <mergeCell ref="D20:J20"/>
    <mergeCell ref="D21:J21"/>
    <mergeCell ref="D29:J29"/>
    <mergeCell ref="D30:J30"/>
    <mergeCell ref="D31:J31"/>
    <mergeCell ref="D27:J27"/>
    <mergeCell ref="D17:J17"/>
    <mergeCell ref="D18:J18"/>
    <mergeCell ref="D22:J22"/>
    <mergeCell ref="D32:J32"/>
    <mergeCell ref="D24:J24"/>
    <mergeCell ref="D25:J25"/>
    <mergeCell ref="D28:J28"/>
    <mergeCell ref="D26:J26"/>
    <mergeCell ref="D66:J66"/>
    <mergeCell ref="D67:J67"/>
    <mergeCell ref="D37:J37"/>
    <mergeCell ref="D47:J47"/>
    <mergeCell ref="D48:J48"/>
    <mergeCell ref="D55:J55"/>
    <mergeCell ref="D11:J11"/>
    <mergeCell ref="D12:J12"/>
    <mergeCell ref="D13:J13"/>
    <mergeCell ref="D4:J4"/>
    <mergeCell ref="D5:J5"/>
    <mergeCell ref="A6:L6"/>
    <mergeCell ref="B7:O7"/>
    <mergeCell ref="A8:L8"/>
    <mergeCell ref="B9:O9"/>
    <mergeCell ref="A10:L10"/>
    <mergeCell ref="D56:J56"/>
    <mergeCell ref="D36:J36"/>
    <mergeCell ref="D92:J92"/>
    <mergeCell ref="D101:J101"/>
    <mergeCell ref="D102:J102"/>
    <mergeCell ref="B94:O94"/>
    <mergeCell ref="D95:J95"/>
    <mergeCell ref="B103:O103"/>
    <mergeCell ref="D14:J14"/>
    <mergeCell ref="D71:J71"/>
    <mergeCell ref="D69:J69"/>
    <mergeCell ref="B75:O75"/>
    <mergeCell ref="D76:J76"/>
    <mergeCell ref="D83:J83"/>
    <mergeCell ref="B78:O78"/>
    <mergeCell ref="D81:J81"/>
    <mergeCell ref="D82:J82"/>
    <mergeCell ref="B68:O68"/>
    <mergeCell ref="D41:J41"/>
    <mergeCell ref="D35:J35"/>
    <mergeCell ref="D40:J40"/>
    <mergeCell ref="D53:J53"/>
    <mergeCell ref="D54:J54"/>
    <mergeCell ref="D60:J60"/>
    <mergeCell ref="A51:L51"/>
    <mergeCell ref="B52:O52"/>
  </mergeCells>
  <pageMargins left="0.51181102362204722" right="0.51181102362204722" top="0.78740157480314965" bottom="0.78740157480314965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EMEB EVA ROSA</vt:lpstr>
      <vt:lpstr>EMEB EVA ROSA.</vt:lpstr>
      <vt:lpstr>'EMEB EVA ROSA'!Area_de_impressao</vt:lpstr>
      <vt:lpstr>'EMEB EVA ROSA'!Titulos_de_impressao</vt:lpstr>
      <vt:lpstr>'EMEB EVA ROSA.'!Titulos_de_impressao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Isabela Engenharia</dc:creator>
  <cp:lastModifiedBy>Alexander Cassius Clay Lemos de Carvalho</cp:lastModifiedBy>
  <cp:lastPrinted>2025-09-05T13:33:03Z</cp:lastPrinted>
  <dcterms:created xsi:type="dcterms:W3CDTF">2021-06-03T12:24:23Z</dcterms:created>
  <dcterms:modified xsi:type="dcterms:W3CDTF">2025-11-03T18:07:02Z</dcterms:modified>
</cp:coreProperties>
</file>